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2875" windowHeight="12015"/>
  </bookViews>
  <sheets>
    <sheet name="Foglio1" sheetId="1" r:id="rId1"/>
    <sheet name="Foglio2" sheetId="2" r:id="rId2"/>
    <sheet name="Foglio3" sheetId="3" r:id="rId3"/>
  </sheets>
  <calcPr calcId="144525"/>
</workbook>
</file>

<file path=xl/calcChain.xml><?xml version="1.0" encoding="utf-8"?>
<calcChain xmlns="http://schemas.openxmlformats.org/spreadsheetml/2006/main">
  <c r="N10" i="1" l="1"/>
  <c r="N20" i="1"/>
  <c r="N7" i="1"/>
  <c r="N8" i="1"/>
  <c r="N9" i="1"/>
  <c r="N6" i="1"/>
  <c r="L20" i="1"/>
  <c r="K20" i="1"/>
  <c r="J20" i="1"/>
  <c r="M20" i="1" s="1"/>
  <c r="L19" i="1"/>
  <c r="K19" i="1"/>
  <c r="J19" i="1"/>
  <c r="M19" i="1" s="1"/>
  <c r="L18" i="1"/>
  <c r="K18" i="1"/>
  <c r="J18" i="1"/>
  <c r="M18" i="1" s="1"/>
  <c r="L17" i="1"/>
  <c r="K17" i="1"/>
  <c r="J17" i="1"/>
  <c r="M17" i="1" s="1"/>
  <c r="L16" i="1"/>
  <c r="K16" i="1"/>
  <c r="J16" i="1"/>
  <c r="M16" i="1" s="1"/>
  <c r="L7" i="1"/>
  <c r="L8" i="1"/>
  <c r="L9" i="1"/>
  <c r="L10" i="1"/>
  <c r="L6" i="1"/>
  <c r="K7" i="1"/>
  <c r="K8" i="1"/>
  <c r="K9" i="1"/>
  <c r="K10" i="1"/>
  <c r="J7" i="1"/>
  <c r="M7" i="1" s="1"/>
  <c r="J8" i="1"/>
  <c r="M8" i="1" s="1"/>
  <c r="J9" i="1"/>
  <c r="M9" i="1" s="1"/>
  <c r="J10" i="1"/>
  <c r="M10" i="1" s="1"/>
  <c r="K6" i="1"/>
  <c r="J6" i="1"/>
  <c r="M6" i="1" s="1"/>
  <c r="M23" i="1" l="1"/>
  <c r="M24" i="1" s="1"/>
  <c r="M22" i="1"/>
  <c r="N16" i="1"/>
  <c r="N19" i="1"/>
  <c r="N17" i="1"/>
  <c r="N18" i="1"/>
</calcChain>
</file>

<file path=xl/sharedStrings.xml><?xml version="1.0" encoding="utf-8"?>
<sst xmlns="http://schemas.openxmlformats.org/spreadsheetml/2006/main" count="28" uniqueCount="16">
  <si>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 (s)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</si>
  <si>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(s)</t>
    </r>
  </si>
  <si>
    <t>V=Δs/Δt (cm/s)</t>
  </si>
  <si>
    <r>
      <t>err. 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tm) (s) </t>
    </r>
  </si>
  <si>
    <t>err. V (cm/s)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</si>
  <si>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1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</si>
  <si>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</si>
  <si>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</si>
  <si>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S(cm)</t>
    </r>
  </si>
  <si>
    <r>
      <t>dev.st 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t) (s) </t>
    </r>
  </si>
  <si>
    <t>nominale</t>
  </si>
  <si>
    <r>
      <t>err.(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S) (cm) </t>
    </r>
  </si>
  <si>
    <t>Inserire nelle celle celesti le distanze e I tempi misurati. L'errore sulla posizione delle banderuole è l'errore di lettura sulla scala della guida</t>
  </si>
  <si>
    <t>Vm (m/s)</t>
  </si>
  <si>
    <t>dev.st (m/s)</t>
  </si>
  <si>
    <t>err.(Vm)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</si>
</sst>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9" fontId="0" fillId="0" borderId="0" xfId="0" applyNumberFormat="1" applyAlignment="1">
      <alignment horizontal="center"/>
    </xf>
    <xf numFmtId="169" fontId="0" fillId="3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9" fontId="0" fillId="4" borderId="0" xfId="0" applyNumberFormat="1" applyFill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Symbol" pitchFamily="18" charset="2"/>
              </a:rPr>
              <a:t>D</a:t>
            </a:r>
            <a:r>
              <a:rPr lang="en-US"/>
              <a:t>S(cm)</a:t>
            </a:r>
          </a:p>
        </c:rich>
      </c:tx>
      <c:layout>
        <c:manualLayout>
          <c:xMode val="edge"/>
          <c:yMode val="edge"/>
          <c:x val="0.37684922197225346"/>
          <c:y val="8.03711991593087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85958005249344"/>
          <c:y val="5.7741464880640012E-2"/>
          <c:w val="0.81951959130108742"/>
          <c:h val="0.77364129046639396"/>
        </c:manualLayout>
      </c:layout>
      <c:scatterChart>
        <c:scatterStyle val="lineMarker"/>
        <c:varyColors val="0"/>
        <c:ser>
          <c:idx val="0"/>
          <c:order val="0"/>
          <c:tx>
            <c:strRef>
              <c:f>Foglio1!$E$14</c:f>
              <c:strCache>
                <c:ptCount val="1"/>
                <c:pt idx="0">
                  <c:v>DS(cm)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linear"/>
            <c:intercept val="0"/>
            <c:dispRSqr val="0"/>
            <c:dispEq val="1"/>
            <c:trendlineLbl>
              <c:layout>
                <c:manualLayout>
                  <c:x val="-6.8264800233304175E-4"/>
                  <c:y val="-5.5287126716029859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100"/>
                  </a:pPr>
                  <a:endParaRPr lang="it-IT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Foglio1!$L$16:$L$20</c:f>
                <c:numCache>
                  <c:formatCode>General</c:formatCode>
                  <c:ptCount val="5"/>
                  <c:pt idx="0">
                    <c:v>3.7859388972001799E-2</c:v>
                  </c:pt>
                  <c:pt idx="1">
                    <c:v>8.0575016806286398E-2</c:v>
                  </c:pt>
                  <c:pt idx="2">
                    <c:v>6.1147362984841802E-2</c:v>
                  </c:pt>
                  <c:pt idx="3">
                    <c:v>9.0819112036570421E-2</c:v>
                  </c:pt>
                  <c:pt idx="4">
                    <c:v>0.11800753271625397</c:v>
                  </c:pt>
                </c:numCache>
              </c:numRef>
            </c:plus>
            <c:minus>
              <c:numRef>
                <c:f>Foglio1!$L$16:$L$20</c:f>
                <c:numCache>
                  <c:formatCode>General</c:formatCode>
                  <c:ptCount val="5"/>
                  <c:pt idx="0">
                    <c:v>3.7859388972001799E-2</c:v>
                  </c:pt>
                  <c:pt idx="1">
                    <c:v>8.0575016806286398E-2</c:v>
                  </c:pt>
                  <c:pt idx="2">
                    <c:v>6.1147362984841802E-2</c:v>
                  </c:pt>
                  <c:pt idx="3">
                    <c:v>9.0819112036570421E-2</c:v>
                  </c:pt>
                  <c:pt idx="4">
                    <c:v>0.11800753271625397</c:v>
                  </c:pt>
                </c:numCache>
              </c:numRef>
            </c:minus>
          </c:errBars>
          <c:xVal>
            <c:numRef>
              <c:f>Foglio1!$J$16:$J$20</c:f>
              <c:numCache>
                <c:formatCode>0.000</c:formatCode>
                <c:ptCount val="5"/>
                <c:pt idx="0">
                  <c:v>4.2630000000000008</c:v>
                </c:pt>
                <c:pt idx="1">
                  <c:v>5.157</c:v>
                </c:pt>
                <c:pt idx="2">
                  <c:v>5.9170000000000007</c:v>
                </c:pt>
                <c:pt idx="3">
                  <c:v>6.7756666666666661</c:v>
                </c:pt>
                <c:pt idx="4">
                  <c:v>8.5163333333333338</c:v>
                </c:pt>
              </c:numCache>
            </c:numRef>
          </c:xVal>
          <c:yVal>
            <c:numRef>
              <c:f>Foglio1!$E$16:$E$20</c:f>
              <c:numCache>
                <c:formatCode>General</c:formatCode>
                <c:ptCount val="5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61216"/>
        <c:axId val="157555328"/>
      </c:scatterChart>
      <c:valAx>
        <c:axId val="157561216"/>
        <c:scaling>
          <c:orientation val="minMax"/>
          <c:min val="3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>
                    <a:latin typeface="Symbol" pitchFamily="18" charset="2"/>
                  </a:rPr>
                  <a:t>D</a:t>
                </a:r>
                <a:r>
                  <a:rPr lang="en-US" sz="1200"/>
                  <a:t>tm (s)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57555328"/>
        <c:crosses val="autoZero"/>
        <c:crossBetween val="midCat"/>
      </c:valAx>
      <c:valAx>
        <c:axId val="157555328"/>
        <c:scaling>
          <c:orientation val="minMax"/>
          <c:max val="120"/>
          <c:min val="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it-IT" sz="1400">
                    <a:latin typeface="Symbol" pitchFamily="18" charset="2"/>
                  </a:rPr>
                  <a:t>D</a:t>
                </a:r>
                <a:r>
                  <a:rPr lang="it-IT" sz="1400"/>
                  <a:t>S(cm)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7561216"/>
        <c:crosses val="autoZero"/>
        <c:crossBetween val="midCat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Symbol" pitchFamily="18" charset="2"/>
              </a:rPr>
              <a:t>D</a:t>
            </a:r>
            <a:r>
              <a:rPr lang="en-US"/>
              <a:t>S(cm)</a:t>
            </a:r>
          </a:p>
        </c:rich>
      </c:tx>
      <c:layout>
        <c:manualLayout>
          <c:xMode val="edge"/>
          <c:yMode val="edge"/>
          <c:x val="0.37684922197225346"/>
          <c:y val="8.03711991593087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85958005249344"/>
          <c:y val="5.7741464880640012E-2"/>
          <c:w val="0.81951959130108742"/>
          <c:h val="0.77364129046639396"/>
        </c:manualLayout>
      </c:layout>
      <c:scatterChart>
        <c:scatterStyle val="lineMarker"/>
        <c:varyColors val="0"/>
        <c:ser>
          <c:idx val="0"/>
          <c:order val="0"/>
          <c:tx>
            <c:strRef>
              <c:f>Foglio1!$E$4</c:f>
              <c:strCache>
                <c:ptCount val="1"/>
                <c:pt idx="0">
                  <c:v>DS(cm)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linear"/>
            <c:intercept val="0"/>
            <c:dispRSqr val="0"/>
            <c:dispEq val="1"/>
            <c:trendlineLbl>
              <c:layout>
                <c:manualLayout>
                  <c:x val="-2.9822338874307377E-2"/>
                  <c:y val="-0.1124629528531139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100"/>
                  </a:pPr>
                  <a:endParaRPr lang="it-IT"/>
                </a:p>
              </c:txPr>
            </c:trendlineLbl>
          </c:trendline>
          <c:errBars>
            <c:errDir val="y"/>
            <c:errBarType val="both"/>
            <c:errValType val="fixedVal"/>
            <c:noEndCap val="0"/>
            <c:val val="5.000000000000001E-2"/>
          </c:errBars>
          <c:errBars>
            <c:errDir val="x"/>
            <c:errBarType val="both"/>
            <c:errValType val="cust"/>
            <c:noEndCap val="0"/>
            <c:plus>
              <c:numRef>
                <c:f>Foglio1!$N$6:$N$10</c:f>
                <c:numCache>
                  <c:formatCode>General</c:formatCode>
                  <c:ptCount val="5"/>
                  <c:pt idx="0">
                    <c:v>1.2121101248224514E-2</c:v>
                  </c:pt>
                  <c:pt idx="1">
                    <c:v>9.6183630005601418E-3</c:v>
                  </c:pt>
                  <c:pt idx="2">
                    <c:v>8.5879485044017493E-3</c:v>
                  </c:pt>
                  <c:pt idx="3">
                    <c:v>7.4438838462731784E-3</c:v>
                  </c:pt>
                  <c:pt idx="4">
                    <c:v>6.1708824624432538E-3</c:v>
                  </c:pt>
                </c:numCache>
              </c:numRef>
            </c:plus>
            <c:minus>
              <c:numRef>
                <c:f>Foglio1!$N$6:$N$10</c:f>
                <c:numCache>
                  <c:formatCode>General</c:formatCode>
                  <c:ptCount val="5"/>
                  <c:pt idx="0">
                    <c:v>1.2121101248224514E-2</c:v>
                  </c:pt>
                  <c:pt idx="1">
                    <c:v>9.6183630005601418E-3</c:v>
                  </c:pt>
                  <c:pt idx="2">
                    <c:v>8.5879485044017493E-3</c:v>
                  </c:pt>
                  <c:pt idx="3">
                    <c:v>7.4438838462731784E-3</c:v>
                  </c:pt>
                  <c:pt idx="4">
                    <c:v>6.1708824624432538E-3</c:v>
                  </c:pt>
                </c:numCache>
              </c:numRef>
            </c:minus>
          </c:errBars>
          <c:xVal>
            <c:numRef>
              <c:f>Foglio1!$J$6:$J$10</c:f>
              <c:numCache>
                <c:formatCode>0.000</c:formatCode>
                <c:ptCount val="5"/>
                <c:pt idx="0">
                  <c:v>4.2729999999999997</c:v>
                </c:pt>
                <c:pt idx="1">
                  <c:v>5.2136666666666667</c:v>
                </c:pt>
                <c:pt idx="2">
                  <c:v>5.8406666666666673</c:v>
                </c:pt>
                <c:pt idx="3">
                  <c:v>6.7789999999999999</c:v>
                </c:pt>
                <c:pt idx="4">
                  <c:v>8.4030000000000005</c:v>
                </c:pt>
              </c:numCache>
            </c:numRef>
          </c:xVal>
          <c:yVal>
            <c:numRef>
              <c:f>Foglio1!$E$6:$E$10</c:f>
              <c:numCache>
                <c:formatCode>General</c:formatCode>
                <c:ptCount val="5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078528"/>
        <c:axId val="167088896"/>
      </c:scatterChart>
      <c:valAx>
        <c:axId val="167078528"/>
        <c:scaling>
          <c:orientation val="minMax"/>
          <c:min val="3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>
                    <a:latin typeface="Symbol" pitchFamily="18" charset="2"/>
                  </a:rPr>
                  <a:t>D</a:t>
                </a:r>
                <a:r>
                  <a:rPr lang="en-US" sz="1200"/>
                  <a:t>tm (s)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67088896"/>
        <c:crosses val="autoZero"/>
        <c:crossBetween val="midCat"/>
      </c:valAx>
      <c:valAx>
        <c:axId val="167088896"/>
        <c:scaling>
          <c:orientation val="minMax"/>
          <c:max val="120"/>
          <c:min val="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it-IT" sz="1400">
                    <a:latin typeface="Symbol" pitchFamily="18" charset="2"/>
                  </a:rPr>
                  <a:t>D</a:t>
                </a:r>
                <a:r>
                  <a:rPr lang="it-IT" sz="1400"/>
                  <a:t>S(cm)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7078528"/>
        <c:crosses val="autoZero"/>
        <c:crossBetween val="midCat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304801</xdr:colOff>
      <xdr:row>12</xdr:row>
      <xdr:rowOff>63953</xdr:rowOff>
    </xdr:from>
    <xdr:to>
      <xdr:col>21</xdr:col>
      <xdr:colOff>304801</xdr:colOff>
      <xdr:row>24</xdr:row>
      <xdr:rowOff>98651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333375</xdr:colOff>
      <xdr:row>1</xdr:row>
      <xdr:rowOff>23132</xdr:rowOff>
    </xdr:from>
    <xdr:to>
      <xdr:col>21</xdr:col>
      <xdr:colOff>333375</xdr:colOff>
      <xdr:row>11</xdr:row>
      <xdr:rowOff>557212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N24"/>
  <sheetViews>
    <sheetView tabSelected="1" topLeftCell="C4" zoomScale="130" zoomScaleNormal="130" workbookViewId="0">
      <selection activeCell="E13" sqref="E13:N13"/>
    </sheetView>
  </sheetViews>
  <sheetFormatPr defaultRowHeight="15" x14ac:dyDescent="0.25"/>
  <sheetData>
    <row r="3" spans="5:14" ht="27.75" customHeight="1" x14ac:dyDescent="0.25">
      <c r="E3" s="9" t="s">
        <v>12</v>
      </c>
      <c r="F3" s="9"/>
      <c r="G3" s="9"/>
      <c r="H3" s="9"/>
      <c r="I3" s="9"/>
      <c r="J3" s="9"/>
      <c r="K3" s="9"/>
      <c r="L3" s="9"/>
      <c r="M3" s="9"/>
      <c r="N3" s="9"/>
    </row>
    <row r="4" spans="5:14" ht="45" x14ac:dyDescent="0.25">
      <c r="E4" s="1" t="s">
        <v>8</v>
      </c>
      <c r="F4" s="3" t="s">
        <v>11</v>
      </c>
      <c r="G4" s="2"/>
      <c r="H4" s="3" t="s">
        <v>0</v>
      </c>
      <c r="I4" s="2"/>
      <c r="J4" s="3" t="s">
        <v>1</v>
      </c>
      <c r="K4" s="3" t="s">
        <v>9</v>
      </c>
      <c r="L4" s="3" t="s">
        <v>3</v>
      </c>
      <c r="M4" s="3" t="s">
        <v>2</v>
      </c>
      <c r="N4" s="3" t="s">
        <v>4</v>
      </c>
    </row>
    <row r="5" spans="5:14" ht="18" x14ac:dyDescent="0.35">
      <c r="E5" s="4"/>
      <c r="F5" s="4"/>
      <c r="G5" s="4" t="s">
        <v>5</v>
      </c>
      <c r="H5" s="4" t="s">
        <v>6</v>
      </c>
      <c r="I5" s="4" t="s">
        <v>7</v>
      </c>
      <c r="J5" s="4"/>
      <c r="K5" s="4"/>
      <c r="L5" s="4"/>
      <c r="M5" s="4"/>
      <c r="N5" s="4"/>
    </row>
    <row r="6" spans="5:14" x14ac:dyDescent="0.25">
      <c r="E6" s="7">
        <v>50</v>
      </c>
      <c r="F6" s="7">
        <v>0.05</v>
      </c>
      <c r="G6" s="8">
        <v>4.2729999999999997</v>
      </c>
      <c r="H6" s="8">
        <v>4.2750000000000004</v>
      </c>
      <c r="I6" s="8">
        <v>4.2709999999999999</v>
      </c>
      <c r="J6" s="6">
        <f>AVERAGE(G6:I6)</f>
        <v>4.2729999999999997</v>
      </c>
      <c r="K6" s="5">
        <f>STDEV(G6:I6)</f>
        <v>2.0000000000002238E-3</v>
      </c>
      <c r="L6" s="5">
        <f>STDEV(G6:I6)/SQRT(3)</f>
        <v>1.1547005383793808E-3</v>
      </c>
      <c r="M6" s="6">
        <f>E6/J6</f>
        <v>11.701380762930027</v>
      </c>
      <c r="N6" s="6">
        <f>SQRT((F6/E6)^2+(L6/J6)^2)*M6</f>
        <v>1.2121101248224514E-2</v>
      </c>
    </row>
    <row r="7" spans="5:14" x14ac:dyDescent="0.25">
      <c r="E7" s="7">
        <v>60</v>
      </c>
      <c r="F7" s="7">
        <v>0.05</v>
      </c>
      <c r="G7" s="8">
        <v>5.2140000000000004</v>
      </c>
      <c r="H7" s="8">
        <v>5.2130000000000001</v>
      </c>
      <c r="I7" s="8">
        <v>5.2140000000000004</v>
      </c>
      <c r="J7" s="6">
        <f t="shared" ref="J7:J10" si="0">AVERAGE(G7:I7)</f>
        <v>5.2136666666666667</v>
      </c>
      <c r="K7" s="5">
        <f t="shared" ref="K7:K10" si="1">STDEV(G7:I7)</f>
        <v>5.7735026918981857E-4</v>
      </c>
      <c r="L7" s="5">
        <f t="shared" ref="L7:L10" si="2">STDEV(G7:I7)/SQRT(3)</f>
        <v>3.3333333333344467E-4</v>
      </c>
      <c r="M7" s="6">
        <f t="shared" ref="M7:M10" si="3">E7/J7</f>
        <v>11.508215587238668</v>
      </c>
      <c r="N7" s="6">
        <f t="shared" ref="N7:N10" si="4">SQRT((F7/E7)^2+(L7/J7)^2)*M7</f>
        <v>9.6183630005601418E-3</v>
      </c>
    </row>
    <row r="8" spans="5:14" x14ac:dyDescent="0.25">
      <c r="E8" s="7">
        <v>70</v>
      </c>
      <c r="F8" s="7">
        <v>0.05</v>
      </c>
      <c r="G8" s="8">
        <v>5.84</v>
      </c>
      <c r="H8" s="8">
        <v>5.8410000000000002</v>
      </c>
      <c r="I8" s="8">
        <v>5.8410000000000002</v>
      </c>
      <c r="J8" s="6">
        <f t="shared" si="0"/>
        <v>5.8406666666666673</v>
      </c>
      <c r="K8" s="5">
        <f t="shared" si="1"/>
        <v>5.7735026918981857E-4</v>
      </c>
      <c r="L8" s="5">
        <f t="shared" si="2"/>
        <v>3.3333333333344467E-4</v>
      </c>
      <c r="M8" s="6">
        <f t="shared" si="3"/>
        <v>11.984933226800592</v>
      </c>
      <c r="N8" s="6">
        <f t="shared" si="4"/>
        <v>8.5879485044017493E-3</v>
      </c>
    </row>
    <row r="9" spans="5:14" x14ac:dyDescent="0.25">
      <c r="E9" s="7">
        <v>80</v>
      </c>
      <c r="F9" s="7">
        <v>0.05</v>
      </c>
      <c r="G9" s="8">
        <v>6.7789999999999999</v>
      </c>
      <c r="H9" s="8">
        <v>6.7779999999999996</v>
      </c>
      <c r="I9" s="8">
        <v>6.78</v>
      </c>
      <c r="J9" s="6">
        <f t="shared" si="0"/>
        <v>6.7789999999999999</v>
      </c>
      <c r="K9" s="5">
        <f t="shared" si="1"/>
        <v>1.000000000000334E-3</v>
      </c>
      <c r="L9" s="5">
        <f t="shared" si="2"/>
        <v>5.7735026918981857E-4</v>
      </c>
      <c r="M9" s="6">
        <f t="shared" si="3"/>
        <v>11.801150612184689</v>
      </c>
      <c r="N9" s="6">
        <f t="shared" si="4"/>
        <v>7.4438838462731784E-3</v>
      </c>
    </row>
    <row r="10" spans="5:14" x14ac:dyDescent="0.25">
      <c r="E10" s="7">
        <v>100</v>
      </c>
      <c r="F10" s="7">
        <v>0.05</v>
      </c>
      <c r="G10" s="8">
        <v>8.4030000000000005</v>
      </c>
      <c r="H10" s="8">
        <v>8.4009999999999998</v>
      </c>
      <c r="I10" s="8">
        <v>8.4049999999999994</v>
      </c>
      <c r="J10" s="6">
        <f t="shared" si="0"/>
        <v>8.4030000000000005</v>
      </c>
      <c r="K10" s="5">
        <f t="shared" si="1"/>
        <v>1.9999999999997797E-3</v>
      </c>
      <c r="L10" s="5">
        <f t="shared" si="2"/>
        <v>1.1547005383791245E-3</v>
      </c>
      <c r="M10" s="6">
        <f t="shared" si="3"/>
        <v>11.900511722004046</v>
      </c>
      <c r="N10" s="6">
        <f>SQRT((F10/E10)^2+(L10/J10)^2)*M10</f>
        <v>6.1708824624432538E-3</v>
      </c>
    </row>
    <row r="12" spans="5:14" ht="67.5" customHeight="1" x14ac:dyDescent="0.25"/>
    <row r="13" spans="5:14" ht="36" customHeight="1" x14ac:dyDescent="0.25">
      <c r="E13" s="9" t="s">
        <v>12</v>
      </c>
      <c r="F13" s="9"/>
      <c r="G13" s="9"/>
      <c r="H13" s="9"/>
      <c r="I13" s="9"/>
      <c r="J13" s="9"/>
      <c r="K13" s="9"/>
      <c r="L13" s="9"/>
      <c r="M13" s="9"/>
      <c r="N13" s="9"/>
    </row>
    <row r="14" spans="5:14" ht="45" x14ac:dyDescent="0.25">
      <c r="E14" s="1" t="s">
        <v>8</v>
      </c>
      <c r="F14" s="3" t="s">
        <v>11</v>
      </c>
      <c r="G14" s="2"/>
      <c r="H14" s="3" t="s">
        <v>0</v>
      </c>
      <c r="I14" s="2"/>
      <c r="J14" s="3" t="s">
        <v>1</v>
      </c>
      <c r="K14" s="3" t="s">
        <v>9</v>
      </c>
      <c r="L14" s="3" t="s">
        <v>3</v>
      </c>
      <c r="M14" s="3" t="s">
        <v>2</v>
      </c>
      <c r="N14" s="3" t="s">
        <v>4</v>
      </c>
    </row>
    <row r="15" spans="5:14" ht="18" x14ac:dyDescent="0.35">
      <c r="E15" s="4" t="s">
        <v>10</v>
      </c>
      <c r="F15" s="4"/>
      <c r="G15" s="4" t="s">
        <v>5</v>
      </c>
      <c r="H15" s="4" t="s">
        <v>6</v>
      </c>
      <c r="I15" s="4" t="s">
        <v>7</v>
      </c>
      <c r="J15" s="4"/>
      <c r="K15" s="4"/>
      <c r="L15" s="4"/>
      <c r="M15" s="4"/>
      <c r="N15" s="4"/>
    </row>
    <row r="16" spans="5:14" x14ac:dyDescent="0.25">
      <c r="E16" s="7">
        <v>50</v>
      </c>
      <c r="F16" s="7">
        <v>0.05</v>
      </c>
      <c r="G16" s="8">
        <v>4.2530000000000001</v>
      </c>
      <c r="H16" s="8">
        <v>4.3330000000000002</v>
      </c>
      <c r="I16" s="8">
        <v>4.2030000000000003</v>
      </c>
      <c r="J16" s="6">
        <f>AVERAGE(G16:I16)</f>
        <v>4.2630000000000008</v>
      </c>
      <c r="K16" s="5">
        <f>STDEV(G16:I16)</f>
        <v>6.5574385243019964E-2</v>
      </c>
      <c r="L16" s="5">
        <f>STDEV(G16:I16)/SQRT(3)</f>
        <v>3.7859388972001799E-2</v>
      </c>
      <c r="M16" s="6">
        <f>E16/J16</f>
        <v>11.728829462819608</v>
      </c>
      <c r="N16" s="6">
        <f>L16/J16*M16</f>
        <v>0.10416287047130246</v>
      </c>
    </row>
    <row r="17" spans="5:14" x14ac:dyDescent="0.25">
      <c r="E17" s="7">
        <v>60</v>
      </c>
      <c r="F17" s="7">
        <v>0.05</v>
      </c>
      <c r="G17" s="8">
        <v>5.1139999999999999</v>
      </c>
      <c r="H17" s="8">
        <v>5.3129999999999997</v>
      </c>
      <c r="I17" s="8">
        <v>5.0439999999999996</v>
      </c>
      <c r="J17" s="6">
        <f t="shared" ref="J17:J20" si="5">AVERAGE(G17:I17)</f>
        <v>5.157</v>
      </c>
      <c r="K17" s="5">
        <f t="shared" ref="K17:K20" si="6">STDEV(G17:I17)</f>
        <v>0.13956002292920422</v>
      </c>
      <c r="L17" s="5">
        <f t="shared" ref="L17:L20" si="7">STDEV(G17:I17)/SQRT(3)</f>
        <v>8.0575016806286398E-2</v>
      </c>
      <c r="M17" s="6">
        <f t="shared" ref="M17:M20" si="8">E17/J17</f>
        <v>11.634671320535196</v>
      </c>
      <c r="N17" s="6">
        <f t="shared" ref="N17:N20" si="9">L17/J17*M17</f>
        <v>0.18178472700945156</v>
      </c>
    </row>
    <row r="18" spans="5:14" x14ac:dyDescent="0.25">
      <c r="E18" s="7">
        <v>70</v>
      </c>
      <c r="F18" s="7">
        <v>0.05</v>
      </c>
      <c r="G18" s="8">
        <v>5.82</v>
      </c>
      <c r="H18" s="8">
        <v>6.03</v>
      </c>
      <c r="I18" s="8">
        <v>5.9009999999999998</v>
      </c>
      <c r="J18" s="6">
        <f t="shared" si="5"/>
        <v>5.9170000000000007</v>
      </c>
      <c r="K18" s="5">
        <f t="shared" si="6"/>
        <v>0.10591033943860251</v>
      </c>
      <c r="L18" s="5">
        <f t="shared" si="7"/>
        <v>6.1147362984841802E-2</v>
      </c>
      <c r="M18" s="6">
        <f t="shared" si="8"/>
        <v>11.830319418624301</v>
      </c>
      <c r="N18" s="6">
        <f t="shared" si="9"/>
        <v>0.12225669016684852</v>
      </c>
    </row>
    <row r="19" spans="5:14" x14ac:dyDescent="0.25">
      <c r="E19" s="7">
        <v>80</v>
      </c>
      <c r="F19" s="7">
        <v>0.05</v>
      </c>
      <c r="G19" s="8">
        <v>6.7990000000000004</v>
      </c>
      <c r="H19" s="8">
        <v>6.6079999999999997</v>
      </c>
      <c r="I19" s="8">
        <v>6.92</v>
      </c>
      <c r="J19" s="6">
        <f t="shared" si="5"/>
        <v>6.7756666666666661</v>
      </c>
      <c r="K19" s="5">
        <f t="shared" si="6"/>
        <v>0.15730331634563013</v>
      </c>
      <c r="L19" s="5">
        <f t="shared" si="7"/>
        <v>9.0819112036570421E-2</v>
      </c>
      <c r="M19" s="6">
        <f t="shared" si="8"/>
        <v>11.806956265066169</v>
      </c>
      <c r="N19" s="6">
        <f t="shared" si="9"/>
        <v>0.15825708916927214</v>
      </c>
    </row>
    <row r="20" spans="5:14" x14ac:dyDescent="0.25">
      <c r="E20" s="7">
        <v>100</v>
      </c>
      <c r="F20" s="7">
        <v>0.05</v>
      </c>
      <c r="G20" s="8">
        <v>8.7129999999999992</v>
      </c>
      <c r="H20" s="8">
        <v>8.5310000000000006</v>
      </c>
      <c r="I20" s="8">
        <v>8.3049999999999997</v>
      </c>
      <c r="J20" s="6">
        <f t="shared" si="5"/>
        <v>8.5163333333333338</v>
      </c>
      <c r="K20" s="5">
        <f t="shared" si="6"/>
        <v>0.20439504234039838</v>
      </c>
      <c r="L20" s="5">
        <f t="shared" si="7"/>
        <v>0.11800753271625397</v>
      </c>
      <c r="M20" s="6">
        <f t="shared" si="8"/>
        <v>11.742142549610552</v>
      </c>
      <c r="N20" s="6">
        <f>L20/J20*M20</f>
        <v>0.16270632170520391</v>
      </c>
    </row>
    <row r="22" spans="5:14" x14ac:dyDescent="0.25">
      <c r="K22" s="10" t="s">
        <v>13</v>
      </c>
      <c r="L22" s="10"/>
      <c r="M22" s="11">
        <f>AVERAGE(M16:M20)</f>
        <v>11.748583803331163</v>
      </c>
    </row>
    <row r="23" spans="5:14" x14ac:dyDescent="0.25">
      <c r="K23" s="10" t="s">
        <v>14</v>
      </c>
      <c r="L23" s="10"/>
      <c r="M23" s="11">
        <f>STDEV(M16:M20)</f>
        <v>7.6641751923533688E-2</v>
      </c>
    </row>
    <row r="24" spans="5:14" x14ac:dyDescent="0.25">
      <c r="K24" s="10" t="s">
        <v>15</v>
      </c>
      <c r="L24" s="10"/>
      <c r="M24" s="11">
        <f>M23/SQRT(5)</f>
        <v>3.4275233443139319E-2</v>
      </c>
    </row>
  </sheetData>
  <mergeCells count="5">
    <mergeCell ref="K24:L24"/>
    <mergeCell ref="E13:N13"/>
    <mergeCell ref="E3:N3"/>
    <mergeCell ref="K22:L22"/>
    <mergeCell ref="K23:L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Roma 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Meneghini</dc:creator>
  <cp:lastModifiedBy>Carlo Meneghini</cp:lastModifiedBy>
  <dcterms:created xsi:type="dcterms:W3CDTF">2014-03-04T14:37:30Z</dcterms:created>
  <dcterms:modified xsi:type="dcterms:W3CDTF">2014-03-04T16:17:20Z</dcterms:modified>
</cp:coreProperties>
</file>