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 activeTab="1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N20" i="2"/>
  <c r="O20" s="1"/>
  <c r="K20"/>
  <c r="L20" s="1"/>
  <c r="C20"/>
  <c r="D20" s="1"/>
  <c r="N16"/>
  <c r="O16" s="1"/>
  <c r="K16"/>
  <c r="L16" s="1"/>
  <c r="C16"/>
  <c r="D16" s="1"/>
  <c r="N15"/>
  <c r="K15"/>
  <c r="K17" s="1"/>
  <c r="C15"/>
  <c r="N10"/>
  <c r="K10"/>
  <c r="K11" s="1"/>
  <c r="C10"/>
  <c r="N9"/>
  <c r="N11" s="1"/>
  <c r="L9"/>
  <c r="L11" s="1"/>
  <c r="K9"/>
  <c r="C9"/>
  <c r="C11" s="1"/>
  <c r="N16" i="1"/>
  <c r="N20"/>
  <c r="M20"/>
  <c r="M16"/>
  <c r="N15"/>
  <c r="M15"/>
  <c r="M12"/>
  <c r="M11"/>
  <c r="N11" s="1"/>
  <c r="N13" s="1"/>
  <c r="N17" i="2" l="1"/>
  <c r="C17"/>
  <c r="L15"/>
  <c r="L17" s="1"/>
  <c r="D9"/>
  <c r="D11" s="1"/>
  <c r="O9"/>
  <c r="O11" s="1"/>
  <c r="D15"/>
  <c r="D17" s="1"/>
  <c r="O15"/>
  <c r="O17" s="1"/>
  <c r="N17" i="1"/>
  <c r="M17"/>
  <c r="M13"/>
  <c r="J20" l="1"/>
  <c r="K20" s="1"/>
  <c r="J16"/>
  <c r="K16" s="1"/>
  <c r="J15"/>
  <c r="J12"/>
  <c r="J11"/>
  <c r="K11" s="1"/>
  <c r="K13" s="1"/>
  <c r="B20"/>
  <c r="C20" s="1"/>
  <c r="B16"/>
  <c r="C16" s="1"/>
  <c r="B15"/>
  <c r="B12"/>
  <c r="B11"/>
  <c r="B13" l="1"/>
  <c r="J17"/>
  <c r="K15"/>
  <c r="K17" s="1"/>
  <c r="J13"/>
  <c r="C11"/>
  <c r="C13" s="1"/>
  <c r="B17"/>
  <c r="C15"/>
  <c r="C17" s="1"/>
</calcChain>
</file>

<file path=xl/sharedStrings.xml><?xml version="1.0" encoding="utf-8"?>
<sst xmlns="http://schemas.openxmlformats.org/spreadsheetml/2006/main" count="90" uniqueCount="23">
  <si>
    <t>Urto Anelastico</t>
  </si>
  <si>
    <r>
      <t>m</t>
    </r>
    <r>
      <rPr>
        <vertAlign val="subscript"/>
        <sz val="12"/>
        <color theme="1"/>
        <rFont val="Calibri"/>
        <family val="2"/>
        <scheme val="minor"/>
      </rPr>
      <t>1</t>
    </r>
  </si>
  <si>
    <r>
      <t>m</t>
    </r>
    <r>
      <rPr>
        <vertAlign val="subscript"/>
        <sz val="12"/>
        <color theme="1"/>
        <rFont val="Calibri"/>
        <family val="2"/>
        <scheme val="minor"/>
      </rPr>
      <t>2</t>
    </r>
  </si>
  <si>
    <r>
      <t>v</t>
    </r>
    <r>
      <rPr>
        <vertAlign val="subscript"/>
        <sz val="12"/>
        <color theme="1"/>
        <rFont val="Calibri"/>
        <family val="2"/>
        <scheme val="minor"/>
      </rPr>
      <t>1</t>
    </r>
  </si>
  <si>
    <r>
      <t>v</t>
    </r>
    <r>
      <rPr>
        <vertAlign val="subscript"/>
        <sz val="12"/>
        <color theme="1"/>
        <rFont val="Calibri"/>
        <family val="2"/>
        <scheme val="minor"/>
      </rPr>
      <t>2</t>
    </r>
  </si>
  <si>
    <r>
      <t>v'</t>
    </r>
    <r>
      <rPr>
        <vertAlign val="subscript"/>
        <sz val="12"/>
        <color theme="1"/>
        <rFont val="Calibri"/>
        <family val="2"/>
        <scheme val="minor"/>
      </rPr>
      <t>1</t>
    </r>
  </si>
  <si>
    <r>
      <t>v'</t>
    </r>
    <r>
      <rPr>
        <vertAlign val="subscript"/>
        <sz val="12"/>
        <color theme="1"/>
        <rFont val="Calibri"/>
        <family val="2"/>
        <scheme val="minor"/>
      </rPr>
      <t>2</t>
    </r>
  </si>
  <si>
    <r>
      <t>p</t>
    </r>
    <r>
      <rPr>
        <vertAlign val="subscript"/>
        <sz val="12"/>
        <color theme="1"/>
        <rFont val="Calibri"/>
        <family val="2"/>
        <scheme val="minor"/>
      </rPr>
      <t>1</t>
    </r>
  </si>
  <si>
    <r>
      <t>p</t>
    </r>
    <r>
      <rPr>
        <vertAlign val="subscript"/>
        <sz val="12"/>
        <color theme="1"/>
        <rFont val="Calibri"/>
        <family val="2"/>
        <scheme val="minor"/>
      </rPr>
      <t>2</t>
    </r>
  </si>
  <si>
    <r>
      <t>p'</t>
    </r>
    <r>
      <rPr>
        <vertAlign val="subscript"/>
        <sz val="12"/>
        <color theme="1"/>
        <rFont val="Calibri"/>
        <family val="2"/>
        <scheme val="minor"/>
      </rPr>
      <t>1</t>
    </r>
  </si>
  <si>
    <r>
      <t>p'</t>
    </r>
    <r>
      <rPr>
        <vertAlign val="subscript"/>
        <sz val="12"/>
        <color theme="1"/>
        <rFont val="Calibri"/>
        <family val="2"/>
        <scheme val="minor"/>
      </rPr>
      <t>2</t>
    </r>
  </si>
  <si>
    <t>valore</t>
  </si>
  <si>
    <t>incertezza</t>
  </si>
  <si>
    <r>
      <t>V</t>
    </r>
    <r>
      <rPr>
        <vertAlign val="subscript"/>
        <sz val="12"/>
        <color theme="1"/>
        <rFont val="Calibri"/>
        <family val="2"/>
        <scheme val="minor"/>
      </rPr>
      <t>cm</t>
    </r>
  </si>
  <si>
    <r>
      <t>p</t>
    </r>
    <r>
      <rPr>
        <b/>
        <vertAlign val="subscript"/>
        <sz val="12"/>
        <color theme="1"/>
        <rFont val="Calibri"/>
        <family val="2"/>
        <scheme val="minor"/>
      </rPr>
      <t>tot</t>
    </r>
  </si>
  <si>
    <r>
      <t>p'</t>
    </r>
    <r>
      <rPr>
        <b/>
        <vertAlign val="subscript"/>
        <sz val="12"/>
        <color theme="1"/>
        <rFont val="Calibri"/>
        <family val="2"/>
        <scheme val="minor"/>
      </rPr>
      <t>tot</t>
    </r>
  </si>
  <si>
    <r>
      <t>P</t>
    </r>
    <r>
      <rPr>
        <b/>
        <vertAlign val="subscript"/>
        <sz val="12"/>
        <color theme="1"/>
        <rFont val="Calibri"/>
        <family val="2"/>
        <scheme val="minor"/>
      </rPr>
      <t>cm</t>
    </r>
  </si>
  <si>
    <t>cifre significative</t>
  </si>
  <si>
    <t>cifre grezze</t>
  </si>
  <si>
    <t>Pima dell'urto</t>
  </si>
  <si>
    <t>Dopo l'urto</t>
  </si>
  <si>
    <t>C.M.</t>
  </si>
  <si>
    <t>Urto Elastico</t>
  </si>
</sst>
</file>

<file path=xl/styles.xml><?xml version="1.0" encoding="utf-8"?>
<styleSheet xmlns="http://schemas.openxmlformats.org/spreadsheetml/2006/main">
  <numFmts count="1">
    <numFmt numFmtId="164" formatCode="0.00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4" fillId="0" borderId="1" xfId="0" applyFont="1" applyBorder="1"/>
    <xf numFmtId="0" fontId="1" fillId="0" borderId="1" xfId="0" applyFont="1" applyBorder="1"/>
    <xf numFmtId="164" fontId="1" fillId="0" borderId="1" xfId="0" applyNumberFormat="1" applyFont="1" applyBorder="1"/>
    <xf numFmtId="0" fontId="2" fillId="0" borderId="2" xfId="0" applyFont="1" applyBorder="1"/>
    <xf numFmtId="0" fontId="0" fillId="0" borderId="2" xfId="0" applyBorder="1"/>
    <xf numFmtId="0" fontId="2" fillId="0" borderId="3" xfId="0" applyFont="1" applyBorder="1"/>
    <xf numFmtId="0" fontId="0" fillId="0" borderId="3" xfId="0" applyBorder="1"/>
    <xf numFmtId="164" fontId="0" fillId="0" borderId="3" xfId="0" applyNumberFormat="1" applyBorder="1"/>
    <xf numFmtId="0" fontId="4" fillId="0" borderId="2" xfId="0" applyFont="1" applyBorder="1"/>
    <xf numFmtId="0" fontId="1" fillId="0" borderId="2" xfId="0" applyFont="1" applyBorder="1"/>
    <xf numFmtId="164" fontId="1" fillId="0" borderId="2" xfId="0" applyNumberFormat="1" applyFont="1" applyBorder="1"/>
    <xf numFmtId="0" fontId="2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" fillId="0" borderId="0" xfId="0" applyFont="1" applyAlignment="1">
      <alignment vertical="center" textRotation="90"/>
    </xf>
    <xf numFmtId="0" fontId="2" fillId="2" borderId="1" xfId="0" applyFont="1" applyFill="1" applyBorder="1"/>
    <xf numFmtId="0" fontId="0" fillId="2" borderId="1" xfId="0" applyFill="1" applyBorder="1"/>
    <xf numFmtId="0" fontId="2" fillId="2" borderId="3" xfId="0" applyFont="1" applyFill="1" applyBorder="1"/>
    <xf numFmtId="0" fontId="0" fillId="2" borderId="3" xfId="0" applyFill="1" applyBorder="1"/>
    <xf numFmtId="164" fontId="0" fillId="2" borderId="3" xfId="0" applyNumberFormat="1" applyFill="1" applyBorder="1"/>
    <xf numFmtId="0" fontId="4" fillId="2" borderId="2" xfId="0" applyFont="1" applyFill="1" applyBorder="1"/>
    <xf numFmtId="0" fontId="1" fillId="2" borderId="2" xfId="0" applyFont="1" applyFill="1" applyBorder="1"/>
    <xf numFmtId="164" fontId="1" fillId="2" borderId="2" xfId="0" applyNumberFormat="1" applyFont="1" applyFill="1" applyBorder="1"/>
    <xf numFmtId="0" fontId="2" fillId="3" borderId="1" xfId="0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4" fillId="3" borderId="2" xfId="0" applyFont="1" applyFill="1" applyBorder="1"/>
    <xf numFmtId="0" fontId="1" fillId="3" borderId="2" xfId="0" applyFont="1" applyFill="1" applyBorder="1"/>
    <xf numFmtId="164" fontId="1" fillId="3" borderId="2" xfId="0" applyNumberFormat="1" applyFont="1" applyFill="1" applyBorder="1"/>
    <xf numFmtId="0" fontId="2" fillId="4" borderId="3" xfId="0" applyFont="1" applyFill="1" applyBorder="1"/>
    <xf numFmtId="164" fontId="0" fillId="4" borderId="3" xfId="0" applyNumberFormat="1" applyFill="1" applyBorder="1"/>
    <xf numFmtId="0" fontId="0" fillId="4" borderId="3" xfId="0" applyFill="1" applyBorder="1"/>
    <xf numFmtId="0" fontId="4" fillId="4" borderId="1" xfId="0" applyFont="1" applyFill="1" applyBorder="1"/>
    <xf numFmtId="0" fontId="1" fillId="4" borderId="1" xfId="0" applyFont="1" applyFill="1" applyBorder="1"/>
    <xf numFmtId="164" fontId="1" fillId="4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0" fontId="0" fillId="6" borderId="1" xfId="0" applyFill="1" applyBorder="1"/>
    <xf numFmtId="0" fontId="2" fillId="6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7" borderId="1" xfId="0" applyFont="1" applyFill="1" applyBorder="1"/>
    <xf numFmtId="0" fontId="0" fillId="7" borderId="1" xfId="0" applyFill="1" applyBorder="1"/>
    <xf numFmtId="0" fontId="2" fillId="7" borderId="3" xfId="0" applyFont="1" applyFill="1" applyBorder="1"/>
    <xf numFmtId="0" fontId="0" fillId="7" borderId="3" xfId="0" applyFill="1" applyBorder="1"/>
    <xf numFmtId="164" fontId="0" fillId="7" borderId="3" xfId="0" applyNumberFormat="1" applyFill="1" applyBorder="1"/>
    <xf numFmtId="0" fontId="4" fillId="7" borderId="2" xfId="0" applyFont="1" applyFill="1" applyBorder="1"/>
    <xf numFmtId="0" fontId="1" fillId="7" borderId="2" xfId="0" applyFont="1" applyFill="1" applyBorder="1"/>
    <xf numFmtId="164" fontId="1" fillId="7" borderId="2" xfId="0" applyNumberFormat="1" applyFont="1" applyFill="1" applyBorder="1"/>
    <xf numFmtId="0" fontId="2" fillId="8" borderId="1" xfId="0" applyFont="1" applyFill="1" applyBorder="1"/>
    <xf numFmtId="0" fontId="0" fillId="8" borderId="1" xfId="0" applyFill="1" applyBorder="1"/>
    <xf numFmtId="164" fontId="0" fillId="8" borderId="1" xfId="0" applyNumberFormat="1" applyFill="1" applyBorder="1"/>
    <xf numFmtId="0" fontId="4" fillId="8" borderId="2" xfId="0" applyFont="1" applyFill="1" applyBorder="1"/>
    <xf numFmtId="0" fontId="1" fillId="8" borderId="2" xfId="0" applyFont="1" applyFill="1" applyBorder="1"/>
    <xf numFmtId="164" fontId="1" fillId="8" borderId="2" xfId="0" applyNumberFormat="1" applyFont="1" applyFill="1" applyBorder="1"/>
    <xf numFmtId="0" fontId="2" fillId="9" borderId="3" xfId="0" applyFont="1" applyFill="1" applyBorder="1"/>
    <xf numFmtId="164" fontId="0" fillId="9" borderId="3" xfId="0" applyNumberFormat="1" applyFill="1" applyBorder="1"/>
    <xf numFmtId="0" fontId="0" fillId="9" borderId="3" xfId="0" applyFill="1" applyBorder="1"/>
    <xf numFmtId="0" fontId="4" fillId="9" borderId="1" xfId="0" applyFont="1" applyFill="1" applyBorder="1"/>
    <xf numFmtId="0" fontId="1" fillId="9" borderId="1" xfId="0" applyFont="1" applyFill="1" applyBorder="1"/>
    <xf numFmtId="164" fontId="1" fillId="9" borderId="1" xfId="0" applyNumberFormat="1" applyFont="1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 vertical="center" textRotation="90"/>
    </xf>
    <xf numFmtId="0" fontId="1" fillId="2" borderId="7" xfId="0" applyFont="1" applyFill="1" applyBorder="1" applyAlignment="1">
      <alignment horizontal="center" vertical="center" textRotation="90"/>
    </xf>
    <xf numFmtId="0" fontId="1" fillId="2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3" borderId="7" xfId="0" applyFont="1" applyFill="1" applyBorder="1" applyAlignment="1">
      <alignment horizontal="center" vertical="center" textRotation="90"/>
    </xf>
    <xf numFmtId="0" fontId="1" fillId="3" borderId="3" xfId="0" applyFont="1" applyFill="1" applyBorder="1" applyAlignment="1">
      <alignment horizontal="center" vertical="center" textRotation="90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textRotation="90"/>
    </xf>
    <xf numFmtId="0" fontId="1" fillId="7" borderId="7" xfId="0" applyFont="1" applyFill="1" applyBorder="1" applyAlignment="1">
      <alignment horizontal="center" vertical="center" textRotation="90"/>
    </xf>
    <xf numFmtId="0" fontId="1" fillId="7" borderId="3" xfId="0" applyFont="1" applyFill="1" applyBorder="1" applyAlignment="1">
      <alignment horizontal="center" vertical="center" textRotation="90"/>
    </xf>
    <xf numFmtId="0" fontId="1" fillId="8" borderId="2" xfId="0" applyFont="1" applyFill="1" applyBorder="1" applyAlignment="1">
      <alignment horizontal="center" vertical="center" textRotation="90"/>
    </xf>
    <xf numFmtId="0" fontId="1" fillId="8" borderId="7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sqref="A1:XFD1048576"/>
    </sheetView>
  </sheetViews>
  <sheetFormatPr defaultRowHeight="15.75"/>
  <cols>
    <col min="1" max="1" width="4.85546875" style="1" bestFit="1" customWidth="1"/>
    <col min="3" max="3" width="12" bestFit="1" customWidth="1"/>
    <col min="4" max="4" width="2.28515625" customWidth="1"/>
    <col min="6" max="6" width="10.85546875" customWidth="1"/>
    <col min="9" max="9" width="4.85546875" bestFit="1" customWidth="1"/>
    <col min="11" max="11" width="12" bestFit="1" customWidth="1"/>
    <col min="12" max="12" width="2.140625" customWidth="1"/>
    <col min="14" max="14" width="10.85546875" customWidth="1"/>
  </cols>
  <sheetData>
    <row r="1" spans="1:14">
      <c r="A1" s="74" t="s">
        <v>0</v>
      </c>
      <c r="B1" s="74"/>
      <c r="C1" s="74"/>
      <c r="D1" s="74"/>
      <c r="E1" s="74"/>
      <c r="F1" s="74"/>
      <c r="I1" s="74" t="s">
        <v>0</v>
      </c>
      <c r="J1" s="74"/>
      <c r="K1" s="74"/>
      <c r="L1" s="74"/>
      <c r="M1" s="74"/>
      <c r="N1" s="74"/>
    </row>
    <row r="2" spans="1:14">
      <c r="A2" s="4"/>
      <c r="B2" s="73" t="s">
        <v>18</v>
      </c>
      <c r="C2" s="73"/>
      <c r="D2" s="5"/>
      <c r="E2" s="73" t="s">
        <v>17</v>
      </c>
      <c r="F2" s="73"/>
      <c r="I2" s="4"/>
      <c r="J2" s="73" t="s">
        <v>18</v>
      </c>
      <c r="K2" s="73"/>
      <c r="L2" s="5"/>
      <c r="M2" s="73" t="s">
        <v>17</v>
      </c>
      <c r="N2" s="73"/>
    </row>
    <row r="3" spans="1:14" s="3" customFormat="1">
      <c r="A3" s="6"/>
      <c r="B3" s="7" t="s">
        <v>11</v>
      </c>
      <c r="C3" s="7" t="s">
        <v>12</v>
      </c>
      <c r="D3" s="7"/>
      <c r="E3" s="7" t="s">
        <v>11</v>
      </c>
      <c r="F3" s="7" t="s">
        <v>12</v>
      </c>
      <c r="I3" s="6"/>
      <c r="J3" s="7" t="s">
        <v>11</v>
      </c>
      <c r="K3" s="7" t="s">
        <v>12</v>
      </c>
      <c r="L3" s="7"/>
      <c r="M3" s="7" t="s">
        <v>11</v>
      </c>
      <c r="N3" s="7" t="s">
        <v>12</v>
      </c>
    </row>
    <row r="4" spans="1:14" ht="18.75">
      <c r="A4" s="4" t="s">
        <v>1</v>
      </c>
      <c r="B4" s="5">
        <v>0.42468</v>
      </c>
      <c r="C4" s="5">
        <v>1.0000000000000001E-5</v>
      </c>
      <c r="D4" s="5"/>
      <c r="E4" s="5">
        <v>0.42468</v>
      </c>
      <c r="F4" s="5">
        <v>1.0000000000000001E-5</v>
      </c>
      <c r="I4" s="4" t="s">
        <v>1</v>
      </c>
      <c r="J4" s="5">
        <v>0.42468</v>
      </c>
      <c r="K4" s="5">
        <v>1.0000000000000001E-5</v>
      </c>
      <c r="L4" s="5"/>
      <c r="M4" s="5">
        <v>0.42468</v>
      </c>
      <c r="N4" s="5">
        <v>1.0000000000000001E-5</v>
      </c>
    </row>
    <row r="5" spans="1:14" ht="18.75">
      <c r="A5" s="4" t="s">
        <v>2</v>
      </c>
      <c r="B5" s="5">
        <v>0.18570999999999999</v>
      </c>
      <c r="C5" s="5">
        <v>1.0000000000000001E-5</v>
      </c>
      <c r="D5" s="5"/>
      <c r="E5" s="5">
        <v>0.18570999999999999</v>
      </c>
      <c r="F5" s="5">
        <v>1.0000000000000001E-5</v>
      </c>
      <c r="I5" s="4" t="s">
        <v>2</v>
      </c>
      <c r="J5" s="5">
        <v>0.18570999999999999</v>
      </c>
      <c r="K5" s="5">
        <v>1.0000000000000001E-5</v>
      </c>
      <c r="L5" s="5"/>
      <c r="M5" s="5">
        <v>0.18570999999999999</v>
      </c>
      <c r="N5" s="5">
        <v>1.0000000000000001E-5</v>
      </c>
    </row>
    <row r="6" spans="1:14" ht="18.75">
      <c r="A6" s="4" t="s">
        <v>3</v>
      </c>
      <c r="B6" s="5">
        <v>0.28660000000000002</v>
      </c>
      <c r="C6" s="5">
        <v>4.0000000000000002E-4</v>
      </c>
      <c r="D6" s="5"/>
      <c r="E6" s="5">
        <v>0.28660000000000002</v>
      </c>
      <c r="F6" s="5">
        <v>4.0000000000000002E-4</v>
      </c>
      <c r="I6" s="4" t="s">
        <v>3</v>
      </c>
      <c r="J6" s="5">
        <v>0.25230000000000002</v>
      </c>
      <c r="K6" s="5">
        <v>1.1999999999999999E-3</v>
      </c>
      <c r="L6" s="5"/>
      <c r="M6" s="5">
        <v>0.25230000000000002</v>
      </c>
      <c r="N6" s="5">
        <v>1.1999999999999999E-3</v>
      </c>
    </row>
    <row r="7" spans="1:14" ht="18.75">
      <c r="A7" s="4" t="s">
        <v>4</v>
      </c>
      <c r="B7" s="5">
        <v>0</v>
      </c>
      <c r="C7" s="5">
        <v>0</v>
      </c>
      <c r="D7" s="5"/>
      <c r="E7" s="5">
        <v>0</v>
      </c>
      <c r="F7" s="5">
        <v>0</v>
      </c>
      <c r="I7" s="4" t="s">
        <v>4</v>
      </c>
      <c r="J7" s="5">
        <v>0</v>
      </c>
      <c r="K7" s="5">
        <v>0</v>
      </c>
      <c r="L7" s="5"/>
      <c r="M7" s="5">
        <v>0</v>
      </c>
      <c r="N7" s="5">
        <v>0</v>
      </c>
    </row>
    <row r="8" spans="1:14" ht="18.75">
      <c r="A8" s="4" t="s">
        <v>5</v>
      </c>
      <c r="B8" s="5">
        <v>0.1951</v>
      </c>
      <c r="C8" s="5">
        <v>2.0000000000000001E-4</v>
      </c>
      <c r="D8" s="5"/>
      <c r="E8" s="5">
        <v>0.1951</v>
      </c>
      <c r="F8" s="5">
        <v>2.0000000000000001E-4</v>
      </c>
      <c r="I8" s="4" t="s">
        <v>5</v>
      </c>
      <c r="J8" s="5">
        <v>0.1037</v>
      </c>
      <c r="K8" s="5">
        <v>5.0000000000000001E-4</v>
      </c>
      <c r="L8" s="5"/>
      <c r="M8" s="5">
        <v>0.1037</v>
      </c>
      <c r="N8" s="5">
        <v>5.0000000000000001E-4</v>
      </c>
    </row>
    <row r="9" spans="1:14" ht="18.75">
      <c r="A9" s="12" t="s">
        <v>6</v>
      </c>
      <c r="B9" s="13">
        <v>0.1951</v>
      </c>
      <c r="C9" s="13">
        <v>2.0000000000000001E-4</v>
      </c>
      <c r="D9" s="13"/>
      <c r="E9" s="13">
        <v>0.1951</v>
      </c>
      <c r="F9" s="13">
        <v>2.0000000000000001E-4</v>
      </c>
      <c r="I9" s="12" t="s">
        <v>6</v>
      </c>
      <c r="J9" s="13">
        <v>0.3508</v>
      </c>
      <c r="K9" s="13">
        <v>1.4E-3</v>
      </c>
      <c r="L9" s="13"/>
      <c r="M9" s="13">
        <v>0.3508</v>
      </c>
      <c r="N9" s="13">
        <v>1.4E-3</v>
      </c>
    </row>
    <row r="10" spans="1:14">
      <c r="A10" s="20"/>
      <c r="B10" s="21"/>
      <c r="C10" s="21"/>
      <c r="D10" s="21"/>
      <c r="E10" s="21"/>
      <c r="F10" s="22"/>
      <c r="I10" s="23"/>
      <c r="J10" s="21"/>
      <c r="K10" s="21"/>
      <c r="L10" s="21"/>
      <c r="M10" s="21"/>
      <c r="N10" s="22"/>
    </row>
    <row r="11" spans="1:14" ht="18.75">
      <c r="A11" s="14" t="s">
        <v>7</v>
      </c>
      <c r="B11" s="15">
        <f>B4*B6</f>
        <v>0.121713288</v>
      </c>
      <c r="C11" s="15">
        <f>(C4/B4+C6/B6)*B11</f>
        <v>1.72738E-4</v>
      </c>
      <c r="D11" s="15"/>
      <c r="E11" s="16">
        <v>0.121713288</v>
      </c>
      <c r="F11" s="16">
        <v>1.72738E-4</v>
      </c>
      <c r="I11" s="14" t="s">
        <v>7</v>
      </c>
      <c r="J11" s="15">
        <f>J4*J6</f>
        <v>0.10714676400000001</v>
      </c>
      <c r="K11" s="15">
        <f>(K4/J4+K6/J6)*J11</f>
        <v>5.1213899999999989E-4</v>
      </c>
      <c r="L11" s="15"/>
      <c r="M11" s="16">
        <f>M4*M6</f>
        <v>0.10714676400000001</v>
      </c>
      <c r="N11" s="16">
        <f>(N4/M4+N6/M6)*M11</f>
        <v>5.1213899999999989E-4</v>
      </c>
    </row>
    <row r="12" spans="1:14" ht="18.75">
      <c r="A12" s="4" t="s">
        <v>8</v>
      </c>
      <c r="B12" s="5">
        <f>B5*B7</f>
        <v>0</v>
      </c>
      <c r="C12" s="5">
        <v>0</v>
      </c>
      <c r="D12" s="5"/>
      <c r="E12" s="5">
        <v>0</v>
      </c>
      <c r="F12" s="5">
        <v>0</v>
      </c>
      <c r="I12" s="4" t="s">
        <v>8</v>
      </c>
      <c r="J12" s="5">
        <f>J5*J7</f>
        <v>0</v>
      </c>
      <c r="K12" s="5">
        <v>0</v>
      </c>
      <c r="L12" s="5"/>
      <c r="M12" s="5">
        <f>M5*M7</f>
        <v>0</v>
      </c>
      <c r="N12" s="5">
        <v>0</v>
      </c>
    </row>
    <row r="13" spans="1:14" ht="18.75">
      <c r="A13" s="17" t="s">
        <v>14</v>
      </c>
      <c r="B13" s="18">
        <f>B11+B12</f>
        <v>0.121713288</v>
      </c>
      <c r="C13" s="18">
        <f>C11+C12</f>
        <v>1.72738E-4</v>
      </c>
      <c r="D13" s="18"/>
      <c r="E13" s="19">
        <v>0.121713288</v>
      </c>
      <c r="F13" s="19">
        <v>1.72738E-4</v>
      </c>
      <c r="I13" s="17" t="s">
        <v>14</v>
      </c>
      <c r="J13" s="18">
        <f>J11+J12</f>
        <v>0.10714676400000001</v>
      </c>
      <c r="K13" s="18">
        <f>K11+K12</f>
        <v>5.1213899999999989E-4</v>
      </c>
      <c r="L13" s="18"/>
      <c r="M13" s="19">
        <f>M11+M12</f>
        <v>0.10714676400000001</v>
      </c>
      <c r="N13" s="19">
        <f>N11+N12</f>
        <v>5.1213899999999989E-4</v>
      </c>
    </row>
    <row r="14" spans="1:14">
      <c r="A14" s="20"/>
      <c r="B14" s="21"/>
      <c r="C14" s="21"/>
      <c r="D14" s="21"/>
      <c r="E14" s="21"/>
      <c r="F14" s="22"/>
      <c r="I14" s="20"/>
      <c r="J14" s="21"/>
      <c r="K14" s="21"/>
      <c r="L14" s="21"/>
      <c r="M14" s="21"/>
      <c r="N14" s="22"/>
    </row>
    <row r="15" spans="1:14" ht="18.75">
      <c r="A15" s="14" t="s">
        <v>9</v>
      </c>
      <c r="B15" s="15">
        <f>B4*B8</f>
        <v>8.2855068000000004E-2</v>
      </c>
      <c r="C15" s="15">
        <f>(C4/B4+C8/B8)*B15</f>
        <v>8.688700000000001E-5</v>
      </c>
      <c r="D15" s="15"/>
      <c r="E15" s="16">
        <v>8.2855068000000004E-2</v>
      </c>
      <c r="F15" s="16">
        <v>8.688700000000001E-5</v>
      </c>
      <c r="I15" s="14" t="s">
        <v>9</v>
      </c>
      <c r="J15" s="15">
        <f>J4*J8</f>
        <v>4.4039316000000002E-2</v>
      </c>
      <c r="K15" s="15">
        <f>(K4/J4+K8/J8)*J15</f>
        <v>2.13377E-4</v>
      </c>
      <c r="L15" s="15"/>
      <c r="M15" s="16">
        <f>M4*M8</f>
        <v>4.4039316000000002E-2</v>
      </c>
      <c r="N15" s="16">
        <f>(N4/M4+N8/M8)*M15</f>
        <v>2.13377E-4</v>
      </c>
    </row>
    <row r="16" spans="1:14" ht="18.75">
      <c r="A16" s="4" t="s">
        <v>10</v>
      </c>
      <c r="B16" s="5">
        <f>B5*B9</f>
        <v>3.6232020999999996E-2</v>
      </c>
      <c r="C16" s="5">
        <f>(C5/B5+C9/B9)*B16</f>
        <v>3.9093E-5</v>
      </c>
      <c r="D16" s="5"/>
      <c r="E16" s="8">
        <v>3.6232020999999996E-2</v>
      </c>
      <c r="F16" s="8">
        <v>1E-4</v>
      </c>
      <c r="I16" s="4" t="s">
        <v>10</v>
      </c>
      <c r="J16" s="5">
        <f>J5*J9</f>
        <v>6.5147067999999989E-2</v>
      </c>
      <c r="K16" s="5">
        <f>(K5/J5+K9/J9)*J16</f>
        <v>2.6350199999999999E-4</v>
      </c>
      <c r="L16" s="5"/>
      <c r="M16" s="8">
        <f>M5*M9</f>
        <v>6.5147067999999989E-2</v>
      </c>
      <c r="N16" s="8">
        <f>(N5/M5+N9/M9)*M16</f>
        <v>2.6350199999999999E-4</v>
      </c>
    </row>
    <row r="17" spans="1:14" ht="18.75">
      <c r="A17" s="17" t="s">
        <v>15</v>
      </c>
      <c r="B17" s="18">
        <f>B15+B16</f>
        <v>0.11908708900000001</v>
      </c>
      <c r="C17" s="18">
        <f>C15+C16</f>
        <v>1.2598000000000001E-4</v>
      </c>
      <c r="D17" s="18"/>
      <c r="E17" s="19">
        <v>0.11908708900000001</v>
      </c>
      <c r="F17" s="19">
        <v>2.0000000000000001E-4</v>
      </c>
      <c r="I17" s="17" t="s">
        <v>15</v>
      </c>
      <c r="J17" s="18">
        <f>J15+J16</f>
        <v>0.109186384</v>
      </c>
      <c r="K17" s="18">
        <f>K15+K16</f>
        <v>4.7687899999999999E-4</v>
      </c>
      <c r="L17" s="18"/>
      <c r="M17" s="19">
        <f>M15+M16</f>
        <v>0.109186384</v>
      </c>
      <c r="N17" s="19">
        <f>N15+N16</f>
        <v>4.7687899999999999E-4</v>
      </c>
    </row>
    <row r="18" spans="1:14">
      <c r="A18" s="20"/>
      <c r="B18" s="21"/>
      <c r="C18" s="21"/>
      <c r="D18" s="21"/>
      <c r="E18" s="21"/>
      <c r="F18" s="22"/>
      <c r="I18" s="20"/>
      <c r="J18" s="21"/>
      <c r="K18" s="21"/>
      <c r="L18" s="21"/>
      <c r="M18" s="21"/>
      <c r="N18" s="22"/>
    </row>
    <row r="19" spans="1:14" ht="18.75">
      <c r="A19" s="14" t="s">
        <v>13</v>
      </c>
      <c r="B19" s="16">
        <v>0.19600000000000001</v>
      </c>
      <c r="C19" s="15">
        <v>2.0000000000000001E-4</v>
      </c>
      <c r="D19" s="15"/>
      <c r="E19" s="16">
        <v>0.19600000000000001</v>
      </c>
      <c r="F19" s="15">
        <v>2.0000000000000001E-4</v>
      </c>
      <c r="I19" s="14" t="s">
        <v>13</v>
      </c>
      <c r="J19" s="16">
        <v>0.1784</v>
      </c>
      <c r="K19" s="15">
        <v>2.9999999999999997E-4</v>
      </c>
      <c r="L19" s="15"/>
      <c r="M19" s="16">
        <v>0.1784</v>
      </c>
      <c r="N19" s="15">
        <v>2.9999999999999997E-4</v>
      </c>
    </row>
    <row r="20" spans="1:14" ht="18.75">
      <c r="A20" s="9" t="s">
        <v>16</v>
      </c>
      <c r="B20" s="10">
        <f>(B4+B5)*B19</f>
        <v>0.11963644</v>
      </c>
      <c r="C20" s="10">
        <f>((C4+C5)/(B4+B5)+C19/B19)*B20</f>
        <v>1.25998E-4</v>
      </c>
      <c r="D20" s="10"/>
      <c r="E20" s="11">
        <v>0.11963644</v>
      </c>
      <c r="F20" s="11">
        <v>1.25998E-4</v>
      </c>
      <c r="I20" s="9" t="s">
        <v>16</v>
      </c>
      <c r="J20" s="10">
        <f>(J4+J5)*J19</f>
        <v>0.10889357600000001</v>
      </c>
      <c r="K20" s="10">
        <f>((K4+K5)/(J4+J5)+K19/J19)*J20</f>
        <v>1.8668499999999999E-4</v>
      </c>
      <c r="L20" s="10"/>
      <c r="M20" s="11">
        <f>(M4+M5)*M19</f>
        <v>0.10889357600000001</v>
      </c>
      <c r="N20" s="11">
        <f>((N4+N5)/(M4+M5)+N19/M19)*M20</f>
        <v>1.8668499999999999E-4</v>
      </c>
    </row>
  </sheetData>
  <mergeCells count="6">
    <mergeCell ref="E2:F2"/>
    <mergeCell ref="B2:C2"/>
    <mergeCell ref="A1:F1"/>
    <mergeCell ref="I1:N1"/>
    <mergeCell ref="J2:K2"/>
    <mergeCell ref="M2:N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0"/>
  <sheetViews>
    <sheetView tabSelected="1" workbookViewId="0">
      <selection activeCell="S13" sqref="S13"/>
    </sheetView>
  </sheetViews>
  <sheetFormatPr defaultRowHeight="15.75"/>
  <cols>
    <col min="1" max="1" width="5.140625" bestFit="1" customWidth="1"/>
    <col min="2" max="2" width="4.85546875" style="1" bestFit="1" customWidth="1"/>
    <col min="4" max="4" width="12" bestFit="1" customWidth="1"/>
    <col min="5" max="5" width="2.28515625" customWidth="1"/>
    <col min="7" max="7" width="10.85546875" customWidth="1"/>
    <col min="9" max="9" width="5.140625" bestFit="1" customWidth="1"/>
    <col min="10" max="10" width="4.85546875" bestFit="1" customWidth="1"/>
    <col min="12" max="12" width="12" bestFit="1" customWidth="1"/>
    <col min="13" max="13" width="2.140625" customWidth="1"/>
    <col min="15" max="15" width="10.85546875" customWidth="1"/>
  </cols>
  <sheetData>
    <row r="1" spans="1:15">
      <c r="B1" s="91" t="s">
        <v>0</v>
      </c>
      <c r="C1" s="91"/>
      <c r="D1" s="91"/>
      <c r="E1" s="91"/>
      <c r="F1" s="91"/>
      <c r="G1" s="91"/>
      <c r="J1" s="92" t="s">
        <v>22</v>
      </c>
      <c r="K1" s="92"/>
      <c r="L1" s="92"/>
      <c r="M1" s="92"/>
      <c r="N1" s="92"/>
      <c r="O1" s="92"/>
    </row>
    <row r="2" spans="1:15">
      <c r="B2" s="45"/>
      <c r="C2" s="93" t="s">
        <v>18</v>
      </c>
      <c r="D2" s="93"/>
      <c r="E2" s="46"/>
      <c r="F2" s="93" t="s">
        <v>17</v>
      </c>
      <c r="G2" s="93"/>
      <c r="J2" s="49"/>
      <c r="K2" s="94" t="s">
        <v>18</v>
      </c>
      <c r="L2" s="94"/>
      <c r="M2" s="50"/>
      <c r="N2" s="94" t="s">
        <v>17</v>
      </c>
      <c r="O2" s="94"/>
    </row>
    <row r="3" spans="1:15" s="3" customFormat="1">
      <c r="B3" s="47"/>
      <c r="C3" s="48" t="s">
        <v>11</v>
      </c>
      <c r="D3" s="48" t="s">
        <v>12</v>
      </c>
      <c r="E3" s="48"/>
      <c r="F3" s="48" t="s">
        <v>11</v>
      </c>
      <c r="G3" s="48" t="s">
        <v>12</v>
      </c>
      <c r="J3" s="51"/>
      <c r="K3" s="52" t="s">
        <v>11</v>
      </c>
      <c r="L3" s="52" t="s">
        <v>12</v>
      </c>
      <c r="M3" s="52"/>
      <c r="N3" s="52" t="s">
        <v>11</v>
      </c>
      <c r="O3" s="52" t="s">
        <v>12</v>
      </c>
    </row>
    <row r="4" spans="1:15" ht="18.75">
      <c r="B4" s="45" t="s">
        <v>1</v>
      </c>
      <c r="C4" s="46">
        <v>0.42468</v>
      </c>
      <c r="D4" s="46">
        <v>1.0000000000000001E-5</v>
      </c>
      <c r="E4" s="46"/>
      <c r="F4" s="46">
        <v>0.42468</v>
      </c>
      <c r="G4" s="46">
        <v>1.0000000000000001E-5</v>
      </c>
      <c r="J4" s="49" t="s">
        <v>1</v>
      </c>
      <c r="K4" s="50">
        <v>0.42468</v>
      </c>
      <c r="L4" s="50">
        <v>1.0000000000000001E-5</v>
      </c>
      <c r="M4" s="50"/>
      <c r="N4" s="50">
        <v>0.42468</v>
      </c>
      <c r="O4" s="50">
        <v>1.0000000000000001E-5</v>
      </c>
    </row>
    <row r="5" spans="1:15" ht="18.75">
      <c r="B5" s="45" t="s">
        <v>2</v>
      </c>
      <c r="C5" s="46">
        <v>0.18570999999999999</v>
      </c>
      <c r="D5" s="46">
        <v>1.0000000000000001E-5</v>
      </c>
      <c r="E5" s="46"/>
      <c r="F5" s="46">
        <v>0.18570999999999999</v>
      </c>
      <c r="G5" s="46">
        <v>1.0000000000000001E-5</v>
      </c>
      <c r="J5" s="49" t="s">
        <v>2</v>
      </c>
      <c r="K5" s="50">
        <v>0.18570999999999999</v>
      </c>
      <c r="L5" s="50">
        <v>1.0000000000000001E-5</v>
      </c>
      <c r="M5" s="50"/>
      <c r="N5" s="50">
        <v>0.18570999999999999</v>
      </c>
      <c r="O5" s="50">
        <v>1.0000000000000001E-5</v>
      </c>
    </row>
    <row r="6" spans="1:15">
      <c r="B6" s="20"/>
      <c r="C6" s="21"/>
      <c r="D6" s="21"/>
      <c r="E6" s="21"/>
      <c r="F6" s="21"/>
      <c r="G6" s="22"/>
      <c r="J6" s="23"/>
      <c r="K6" s="21"/>
      <c r="L6" s="21"/>
      <c r="M6" s="21"/>
      <c r="N6" s="21"/>
      <c r="O6" s="22"/>
    </row>
    <row r="7" spans="1:15" ht="18.75">
      <c r="A7" s="75" t="s">
        <v>19</v>
      </c>
      <c r="B7" s="25" t="s">
        <v>3</v>
      </c>
      <c r="C7" s="26">
        <v>0.28660000000000002</v>
      </c>
      <c r="D7" s="26">
        <v>4.0000000000000002E-4</v>
      </c>
      <c r="E7" s="26"/>
      <c r="F7" s="26">
        <v>0.28660000000000002</v>
      </c>
      <c r="G7" s="26">
        <v>4.0000000000000002E-4</v>
      </c>
      <c r="I7" s="83" t="s">
        <v>19</v>
      </c>
      <c r="J7" s="53" t="s">
        <v>3</v>
      </c>
      <c r="K7" s="54">
        <v>0.25230000000000002</v>
      </c>
      <c r="L7" s="54">
        <v>1.1999999999999999E-3</v>
      </c>
      <c r="M7" s="54"/>
      <c r="N7" s="54">
        <v>0.25230000000000002</v>
      </c>
      <c r="O7" s="54">
        <v>1.1999999999999999E-3</v>
      </c>
    </row>
    <row r="8" spans="1:15" ht="18.75">
      <c r="A8" s="76"/>
      <c r="B8" s="25" t="s">
        <v>4</v>
      </c>
      <c r="C8" s="26">
        <v>0</v>
      </c>
      <c r="D8" s="26">
        <v>0</v>
      </c>
      <c r="E8" s="26"/>
      <c r="F8" s="26">
        <v>0</v>
      </c>
      <c r="G8" s="26">
        <v>0</v>
      </c>
      <c r="I8" s="84"/>
      <c r="J8" s="53" t="s">
        <v>4</v>
      </c>
      <c r="K8" s="54">
        <v>0</v>
      </c>
      <c r="L8" s="54">
        <v>0</v>
      </c>
      <c r="M8" s="54"/>
      <c r="N8" s="54">
        <v>0</v>
      </c>
      <c r="O8" s="54">
        <v>0</v>
      </c>
    </row>
    <row r="9" spans="1:15" ht="18.75">
      <c r="A9" s="76"/>
      <c r="B9" s="27" t="s">
        <v>7</v>
      </c>
      <c r="C9" s="28">
        <f>C4*C7</f>
        <v>0.121713288</v>
      </c>
      <c r="D9" s="28">
        <f>(D4/C4+D7/C7)*C9</f>
        <v>1.72738E-4</v>
      </c>
      <c r="E9" s="28"/>
      <c r="F9" s="29">
        <v>0.121713288</v>
      </c>
      <c r="G9" s="29">
        <v>1.72738E-4</v>
      </c>
      <c r="I9" s="84"/>
      <c r="J9" s="55" t="s">
        <v>7</v>
      </c>
      <c r="K9" s="56">
        <f>K4*K7</f>
        <v>0.10714676400000001</v>
      </c>
      <c r="L9" s="56">
        <f>(L4/K4+L7/K7)*K9</f>
        <v>5.1213899999999989E-4</v>
      </c>
      <c r="M9" s="56"/>
      <c r="N9" s="57">
        <f>N4*N7</f>
        <v>0.10714676400000001</v>
      </c>
      <c r="O9" s="57">
        <f>(O4/N4+O7/N7)*N9</f>
        <v>5.1213899999999989E-4</v>
      </c>
    </row>
    <row r="10" spans="1:15" ht="18.75">
      <c r="A10" s="76"/>
      <c r="B10" s="25" t="s">
        <v>8</v>
      </c>
      <c r="C10" s="26">
        <f>C5*C8</f>
        <v>0</v>
      </c>
      <c r="D10" s="26">
        <v>0</v>
      </c>
      <c r="E10" s="26"/>
      <c r="F10" s="26">
        <v>0</v>
      </c>
      <c r="G10" s="26">
        <v>0</v>
      </c>
      <c r="I10" s="84"/>
      <c r="J10" s="53" t="s">
        <v>8</v>
      </c>
      <c r="K10" s="54">
        <f>K5*K8</f>
        <v>0</v>
      </c>
      <c r="L10" s="54">
        <v>0</v>
      </c>
      <c r="M10" s="54"/>
      <c r="N10" s="54">
        <f>N5*N8</f>
        <v>0</v>
      </c>
      <c r="O10" s="54">
        <v>0</v>
      </c>
    </row>
    <row r="11" spans="1:15" ht="18.75">
      <c r="A11" s="77"/>
      <c r="B11" s="30" t="s">
        <v>14</v>
      </c>
      <c r="C11" s="31">
        <f>C9+C10</f>
        <v>0.121713288</v>
      </c>
      <c r="D11" s="31">
        <f>D9+D10</f>
        <v>1.72738E-4</v>
      </c>
      <c r="E11" s="31"/>
      <c r="F11" s="32">
        <v>0.121713288</v>
      </c>
      <c r="G11" s="32">
        <v>1.72738E-4</v>
      </c>
      <c r="I11" s="85"/>
      <c r="J11" s="58" t="s">
        <v>14</v>
      </c>
      <c r="K11" s="59">
        <f>K9+K10</f>
        <v>0.10714676400000001</v>
      </c>
      <c r="L11" s="59">
        <f>L9+L10</f>
        <v>5.1213899999999989E-4</v>
      </c>
      <c r="M11" s="59"/>
      <c r="N11" s="60">
        <f>N9+N10</f>
        <v>0.10714676400000001</v>
      </c>
      <c r="O11" s="60">
        <f>O9+O10</f>
        <v>5.1213899999999989E-4</v>
      </c>
    </row>
    <row r="12" spans="1:15">
      <c r="A12" s="24"/>
      <c r="B12" s="20"/>
      <c r="C12" s="21"/>
      <c r="D12" s="21"/>
      <c r="E12" s="21"/>
      <c r="F12" s="21"/>
      <c r="G12" s="22"/>
      <c r="I12" s="24"/>
      <c r="J12" s="23"/>
      <c r="K12" s="21"/>
      <c r="L12" s="21"/>
      <c r="M12" s="21"/>
      <c r="N12" s="21"/>
      <c r="O12" s="22"/>
    </row>
    <row r="13" spans="1:15" ht="18.75">
      <c r="A13" s="78" t="s">
        <v>20</v>
      </c>
      <c r="B13" s="33" t="s">
        <v>5</v>
      </c>
      <c r="C13" s="34">
        <v>0.1951</v>
      </c>
      <c r="D13" s="34">
        <v>2.0000000000000001E-4</v>
      </c>
      <c r="E13" s="34"/>
      <c r="F13" s="34">
        <v>0.1951</v>
      </c>
      <c r="G13" s="34">
        <v>2.0000000000000001E-4</v>
      </c>
      <c r="I13" s="86" t="s">
        <v>20</v>
      </c>
      <c r="J13" s="61" t="s">
        <v>5</v>
      </c>
      <c r="K13" s="62">
        <v>0.1037</v>
      </c>
      <c r="L13" s="62">
        <v>5.0000000000000001E-4</v>
      </c>
      <c r="M13" s="62"/>
      <c r="N13" s="62">
        <v>0.1037</v>
      </c>
      <c r="O13" s="62">
        <v>5.0000000000000001E-4</v>
      </c>
    </row>
    <row r="14" spans="1:15" ht="18.75">
      <c r="A14" s="79"/>
      <c r="B14" s="33" t="s">
        <v>6</v>
      </c>
      <c r="C14" s="34">
        <v>0.1951</v>
      </c>
      <c r="D14" s="34">
        <v>2.0000000000000001E-4</v>
      </c>
      <c r="E14" s="34"/>
      <c r="F14" s="34">
        <v>0.1951</v>
      </c>
      <c r="G14" s="34">
        <v>2.0000000000000001E-4</v>
      </c>
      <c r="I14" s="87"/>
      <c r="J14" s="61" t="s">
        <v>6</v>
      </c>
      <c r="K14" s="62">
        <v>0.3508</v>
      </c>
      <c r="L14" s="62">
        <v>1.4E-3</v>
      </c>
      <c r="M14" s="62"/>
      <c r="N14" s="62">
        <v>0.3508</v>
      </c>
      <c r="O14" s="62">
        <v>1.4E-3</v>
      </c>
    </row>
    <row r="15" spans="1:15" ht="18.75">
      <c r="A15" s="79"/>
      <c r="B15" s="33" t="s">
        <v>9</v>
      </c>
      <c r="C15" s="34">
        <f>C4*C13</f>
        <v>8.2855068000000004E-2</v>
      </c>
      <c r="D15" s="34">
        <f>(D4/C4+D13/C13)*C15</f>
        <v>8.688700000000001E-5</v>
      </c>
      <c r="E15" s="34"/>
      <c r="F15" s="35">
        <v>8.2855068000000004E-2</v>
      </c>
      <c r="G15" s="35">
        <v>8.688700000000001E-5</v>
      </c>
      <c r="I15" s="87"/>
      <c r="J15" s="61" t="s">
        <v>9</v>
      </c>
      <c r="K15" s="62">
        <f>K4*K13</f>
        <v>4.4039316000000002E-2</v>
      </c>
      <c r="L15" s="62">
        <f>(L4/K4+L13/K13)*K15</f>
        <v>2.13377E-4</v>
      </c>
      <c r="M15" s="62"/>
      <c r="N15" s="63">
        <f>N4*N13</f>
        <v>4.4039316000000002E-2</v>
      </c>
      <c r="O15" s="63">
        <f>(O4/N4+O13/N13)*N15</f>
        <v>2.13377E-4</v>
      </c>
    </row>
    <row r="16" spans="1:15" ht="18.75">
      <c r="A16" s="79"/>
      <c r="B16" s="33" t="s">
        <v>10</v>
      </c>
      <c r="C16" s="34">
        <f>C5*C14</f>
        <v>3.6232020999999996E-2</v>
      </c>
      <c r="D16" s="34">
        <f>(D5/C5+D14/C14)*C16</f>
        <v>3.9093E-5</v>
      </c>
      <c r="E16" s="34"/>
      <c r="F16" s="35">
        <v>3.6232020999999996E-2</v>
      </c>
      <c r="G16" s="35">
        <v>1E-4</v>
      </c>
      <c r="I16" s="87"/>
      <c r="J16" s="61" t="s">
        <v>10</v>
      </c>
      <c r="K16" s="62">
        <f>K5*K14</f>
        <v>6.5147067999999989E-2</v>
      </c>
      <c r="L16" s="62">
        <f>(L5/K5+L14/K14)*K16</f>
        <v>2.6350199999999999E-4</v>
      </c>
      <c r="M16" s="62"/>
      <c r="N16" s="63">
        <f>N5*N14</f>
        <v>6.5147067999999989E-2</v>
      </c>
      <c r="O16" s="63">
        <f>(O5/N5+O14/N14)*N16</f>
        <v>2.6350199999999999E-4</v>
      </c>
    </row>
    <row r="17" spans="1:15" ht="18.75">
      <c r="A17" s="80"/>
      <c r="B17" s="36" t="s">
        <v>15</v>
      </c>
      <c r="C17" s="37">
        <f>C15+C16</f>
        <v>0.11908708900000001</v>
      </c>
      <c r="D17" s="37">
        <f>D15+D16</f>
        <v>1.2598000000000001E-4</v>
      </c>
      <c r="E17" s="37"/>
      <c r="F17" s="38">
        <v>0.11908708900000001</v>
      </c>
      <c r="G17" s="38">
        <v>2.0000000000000001E-4</v>
      </c>
      <c r="I17" s="88"/>
      <c r="J17" s="64" t="s">
        <v>15</v>
      </c>
      <c r="K17" s="65">
        <f>K15+K16</f>
        <v>0.109186384</v>
      </c>
      <c r="L17" s="65">
        <f>L15+L16</f>
        <v>4.7687899999999999E-4</v>
      </c>
      <c r="M17" s="65"/>
      <c r="N17" s="66">
        <f>N15+N16</f>
        <v>0.109186384</v>
      </c>
      <c r="O17" s="66">
        <f>O15+O16</f>
        <v>4.7687899999999999E-4</v>
      </c>
    </row>
    <row r="18" spans="1:15">
      <c r="A18" s="2"/>
      <c r="B18" s="20"/>
      <c r="C18" s="21"/>
      <c r="D18" s="21"/>
      <c r="E18" s="21"/>
      <c r="F18" s="21"/>
      <c r="G18" s="22"/>
      <c r="I18" s="2"/>
      <c r="J18" s="20"/>
      <c r="K18" s="21"/>
      <c r="L18" s="21"/>
      <c r="M18" s="21"/>
      <c r="N18" s="21"/>
      <c r="O18" s="22"/>
    </row>
    <row r="19" spans="1:15" ht="18.75">
      <c r="A19" s="81" t="s">
        <v>21</v>
      </c>
      <c r="B19" s="39" t="s">
        <v>13</v>
      </c>
      <c r="C19" s="40">
        <v>0.19600000000000001</v>
      </c>
      <c r="D19" s="41">
        <v>2.0000000000000001E-4</v>
      </c>
      <c r="E19" s="41"/>
      <c r="F19" s="40">
        <v>0.19600000000000001</v>
      </c>
      <c r="G19" s="41">
        <v>2.0000000000000001E-4</v>
      </c>
      <c r="I19" s="89" t="s">
        <v>21</v>
      </c>
      <c r="J19" s="67" t="s">
        <v>13</v>
      </c>
      <c r="K19" s="68">
        <v>0.1784</v>
      </c>
      <c r="L19" s="69">
        <v>2.9999999999999997E-4</v>
      </c>
      <c r="M19" s="69"/>
      <c r="N19" s="68">
        <v>0.1784</v>
      </c>
      <c r="O19" s="69">
        <v>2.9999999999999997E-4</v>
      </c>
    </row>
    <row r="20" spans="1:15" ht="18.75">
      <c r="A20" s="82"/>
      <c r="B20" s="42" t="s">
        <v>16</v>
      </c>
      <c r="C20" s="43">
        <f>(C4+C5)*C19</f>
        <v>0.11963644</v>
      </c>
      <c r="D20" s="43">
        <f>((D4+D5)/(C4+C5)+D19/C19)*C20</f>
        <v>1.25998E-4</v>
      </c>
      <c r="E20" s="43"/>
      <c r="F20" s="44">
        <v>0.11963644</v>
      </c>
      <c r="G20" s="44">
        <v>1.25998E-4</v>
      </c>
      <c r="I20" s="90"/>
      <c r="J20" s="70" t="s">
        <v>16</v>
      </c>
      <c r="K20" s="71">
        <f>(K4+K5)*K19</f>
        <v>0.10889357600000001</v>
      </c>
      <c r="L20" s="71">
        <f>((L4+L5)/(K4+K5)+L19/K19)*K20</f>
        <v>1.8668499999999999E-4</v>
      </c>
      <c r="M20" s="71"/>
      <c r="N20" s="72">
        <f>(N4+N5)*N19</f>
        <v>0.10889357600000001</v>
      </c>
      <c r="O20" s="72">
        <f>((O4+O5)/(N4+N5)+O19/N19)*N20</f>
        <v>1.8668499999999999E-4</v>
      </c>
    </row>
  </sheetData>
  <mergeCells count="12">
    <mergeCell ref="B1:G1"/>
    <mergeCell ref="J1:O1"/>
    <mergeCell ref="C2:D2"/>
    <mergeCell ref="F2:G2"/>
    <mergeCell ref="K2:L2"/>
    <mergeCell ref="N2:O2"/>
    <mergeCell ref="A7:A11"/>
    <mergeCell ref="A13:A17"/>
    <mergeCell ref="A19:A20"/>
    <mergeCell ref="I7:I11"/>
    <mergeCell ref="I13:I17"/>
    <mergeCell ref="I19:I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Marta</dc:creator>
  <cp:lastModifiedBy>Maria Marta</cp:lastModifiedBy>
  <dcterms:created xsi:type="dcterms:W3CDTF">2014-03-30T05:19:57Z</dcterms:created>
  <dcterms:modified xsi:type="dcterms:W3CDTF">2014-04-02T16:28:22Z</dcterms:modified>
</cp:coreProperties>
</file>