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4" r:id="rId1"/>
  </sheets>
  <calcPr calcId="125725"/>
</workbook>
</file>

<file path=xl/calcChain.xml><?xml version="1.0" encoding="utf-8"?>
<calcChain xmlns="http://schemas.openxmlformats.org/spreadsheetml/2006/main">
  <c r="M58" i="4"/>
  <c r="I43"/>
  <c r="I44"/>
  <c r="I45"/>
  <c r="I46"/>
  <c r="M24"/>
  <c r="I42"/>
  <c r="I10"/>
  <c r="I11"/>
  <c r="I12"/>
  <c r="I13"/>
  <c r="G54"/>
  <c r="F51"/>
  <c r="I51" s="1"/>
  <c r="A52"/>
  <c r="D52" s="1"/>
  <c r="B52"/>
  <c r="A53"/>
  <c r="D53" s="1"/>
  <c r="B53"/>
  <c r="A54"/>
  <c r="C54" s="1"/>
  <c r="C79" s="1"/>
  <c r="B54"/>
  <c r="A55"/>
  <c r="D55" s="1"/>
  <c r="B55"/>
  <c r="B51"/>
  <c r="A51"/>
  <c r="D51" s="1"/>
  <c r="G55"/>
  <c r="H46"/>
  <c r="F55" s="1"/>
  <c r="I55" s="1"/>
  <c r="H45"/>
  <c r="F54" s="1"/>
  <c r="I54" s="1"/>
  <c r="G53"/>
  <c r="H44"/>
  <c r="F53" s="1"/>
  <c r="I53" s="1"/>
  <c r="G52"/>
  <c r="H43"/>
  <c r="F52" s="1"/>
  <c r="I52" s="1"/>
  <c r="G51"/>
  <c r="H42"/>
  <c r="I18"/>
  <c r="I17"/>
  <c r="G21"/>
  <c r="F18"/>
  <c r="F20"/>
  <c r="I20" s="1"/>
  <c r="F17"/>
  <c r="A18"/>
  <c r="B18"/>
  <c r="D18" s="1"/>
  <c r="A19"/>
  <c r="B19"/>
  <c r="A20"/>
  <c r="B20"/>
  <c r="D20" s="1"/>
  <c r="A21"/>
  <c r="B21"/>
  <c r="C21" s="1"/>
  <c r="B17"/>
  <c r="A17"/>
  <c r="D17" s="1"/>
  <c r="H9"/>
  <c r="H10"/>
  <c r="G18"/>
  <c r="H11"/>
  <c r="F19" s="1"/>
  <c r="I19" s="1"/>
  <c r="G19"/>
  <c r="H12"/>
  <c r="G20"/>
  <c r="H13"/>
  <c r="F21" s="1"/>
  <c r="I21" s="1"/>
  <c r="C53"/>
  <c r="C78" s="1"/>
  <c r="C51"/>
  <c r="C76" s="1"/>
  <c r="C19"/>
  <c r="C17"/>
  <c r="B5"/>
  <c r="I9"/>
  <c r="J21" l="1"/>
  <c r="J20"/>
  <c r="J18"/>
  <c r="J19"/>
  <c r="G17"/>
  <c r="J17" s="1"/>
  <c r="J52"/>
  <c r="K54"/>
  <c r="B79"/>
  <c r="J54"/>
  <c r="K51"/>
  <c r="J51"/>
  <c r="J53"/>
  <c r="J55"/>
  <c r="C18"/>
  <c r="C52"/>
  <c r="C77" s="1"/>
  <c r="C55"/>
  <c r="C80" s="1"/>
  <c r="D54"/>
  <c r="E54" s="1"/>
  <c r="E53"/>
  <c r="C20"/>
  <c r="D21"/>
  <c r="D19"/>
  <c r="E19" s="1"/>
  <c r="E55"/>
  <c r="E51"/>
  <c r="E52"/>
  <c r="K55"/>
  <c r="K53"/>
  <c r="B77"/>
  <c r="K18"/>
  <c r="E21"/>
  <c r="E17"/>
  <c r="E20"/>
  <c r="K19"/>
  <c r="E18"/>
  <c r="B80"/>
  <c r="K17"/>
  <c r="K21"/>
  <c r="B78"/>
  <c r="B76"/>
  <c r="K20"/>
  <c r="L21" l="1"/>
  <c r="M21" s="1"/>
  <c r="K52"/>
  <c r="L52"/>
  <c r="M52" s="1"/>
  <c r="L53"/>
  <c r="M53" s="1"/>
  <c r="L18"/>
  <c r="M18" s="1"/>
  <c r="L19"/>
  <c r="M19" s="1"/>
  <c r="L20"/>
  <c r="M20" s="1"/>
  <c r="L55"/>
  <c r="M55" s="1"/>
  <c r="L51"/>
  <c r="M51" s="1"/>
  <c r="K58"/>
  <c r="L62" s="1"/>
  <c r="K24"/>
  <c r="L28" s="1"/>
  <c r="L17"/>
  <c r="M17" s="1"/>
  <c r="L54"/>
  <c r="M54" s="1"/>
  <c r="K60" l="1"/>
  <c r="K26"/>
</calcChain>
</file>

<file path=xl/sharedStrings.xml><?xml version="1.0" encoding="utf-8"?>
<sst xmlns="http://schemas.openxmlformats.org/spreadsheetml/2006/main" count="113" uniqueCount="43">
  <si>
    <t>m1</t>
  </si>
  <si>
    <t>m2</t>
  </si>
  <si>
    <t>Mtot</t>
  </si>
  <si>
    <t>Ftot</t>
  </si>
  <si>
    <t>t1</t>
  </si>
  <si>
    <t>t2</t>
  </si>
  <si>
    <t>tm</t>
  </si>
  <si>
    <t>h</t>
  </si>
  <si>
    <t>F/a</t>
  </si>
  <si>
    <t>g</t>
  </si>
  <si>
    <t>N</t>
  </si>
  <si>
    <t>eFtot</t>
  </si>
  <si>
    <t>s</t>
  </si>
  <si>
    <t>a</t>
  </si>
  <si>
    <t>m/s²</t>
  </si>
  <si>
    <t>ea</t>
  </si>
  <si>
    <t>kg</t>
  </si>
  <si>
    <t>e F/a</t>
  </si>
  <si>
    <t>errore su h</t>
  </si>
  <si>
    <t>errore t</t>
  </si>
  <si>
    <t>errore m</t>
  </si>
  <si>
    <t>cm</t>
  </si>
  <si>
    <t>errore M tot</t>
  </si>
  <si>
    <t>etm</t>
  </si>
  <si>
    <t>F/a medio</t>
  </si>
  <si>
    <t>±</t>
  </si>
  <si>
    <t>er</t>
  </si>
  <si>
    <t>errore rel</t>
  </si>
  <si>
    <t>II LEGGE DELLA DINAMICA CON MACCHINA DI ATWOOD</t>
  </si>
  <si>
    <t>Mtot *a</t>
  </si>
  <si>
    <t xml:space="preserve">e </t>
  </si>
  <si>
    <t>M*a medio</t>
  </si>
  <si>
    <t xml:space="preserve"> 1/a</t>
  </si>
  <si>
    <t>s²/m</t>
  </si>
  <si>
    <t>scostamento dal valore atteso</t>
  </si>
  <si>
    <t>%</t>
  </si>
  <si>
    <t>t3</t>
  </si>
  <si>
    <t>t4</t>
  </si>
  <si>
    <t>t5</t>
  </si>
  <si>
    <t>err</t>
  </si>
  <si>
    <t>m</t>
  </si>
  <si>
    <t>FORZA COSTANTE</t>
  </si>
  <si>
    <t>MASSA COSTANTE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</si>
</sst>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5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Massa costante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0.19241520290732914"/>
                  <c:y val="-8.2409230096237934E-2"/>
                </c:manualLayout>
              </c:layout>
              <c:numFmt formatCode="General" sourceLinked="0"/>
            </c:trendlineLbl>
          </c:trendline>
          <c:xVal>
            <c:numRef>
              <c:f>Foglio1!$I$17:$I$21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Foglio1!$D$17:$D$21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axId val="60774272"/>
        <c:axId val="60780544"/>
      </c:scatterChart>
      <c:valAx>
        <c:axId val="6077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(m/s²)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60780544"/>
        <c:crosses val="autoZero"/>
        <c:crossBetween val="midCat"/>
      </c:valAx>
      <c:valAx>
        <c:axId val="607805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Ftot (N)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60774272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F costante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Foglio1!$I$51:$I$55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Foglio1!$E$51:$E$55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axId val="60894592"/>
        <c:axId val="60896768"/>
      </c:scatterChart>
      <c:valAx>
        <c:axId val="60894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(m/s²)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60896768"/>
        <c:crosses val="autoZero"/>
        <c:crossBetween val="midCat"/>
      </c:valAx>
      <c:valAx>
        <c:axId val="608967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 tot (kg)</a:t>
                </a:r>
              </a:p>
            </c:rich>
          </c:tx>
          <c:layout/>
        </c:title>
        <c:numFmt formatCode="0.000" sourceLinked="1"/>
        <c:majorTickMark val="none"/>
        <c:tickLblPos val="nextTo"/>
        <c:crossAx val="60894592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Mtot vs 1/a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0.16928018372703438"/>
                  <c:y val="-0.19286599591717701"/>
                </c:manualLayout>
              </c:layout>
              <c:numFmt formatCode="General" sourceLinked="0"/>
            </c:trendlineLbl>
          </c:trendline>
          <c:xVal>
            <c:numRef>
              <c:f>Foglio1!$B$76:$B$80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Foglio1!$C$76:$C$80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axId val="60934016"/>
        <c:axId val="60940288"/>
      </c:scatterChart>
      <c:valAx>
        <c:axId val="60934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1/a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60940288"/>
        <c:crosses val="autoZero"/>
        <c:crossBetween val="midCat"/>
      </c:valAx>
      <c:valAx>
        <c:axId val="609402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Mtot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0934016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21</xdr:row>
      <xdr:rowOff>180975</xdr:rowOff>
    </xdr:from>
    <xdr:to>
      <xdr:col>7</xdr:col>
      <xdr:colOff>447675</xdr:colOff>
      <xdr:row>36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56</xdr:row>
      <xdr:rowOff>85725</xdr:rowOff>
    </xdr:from>
    <xdr:to>
      <xdr:col>7</xdr:col>
      <xdr:colOff>485775</xdr:colOff>
      <xdr:row>70</xdr:row>
      <xdr:rowOff>161925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466725</xdr:colOff>
      <xdr:row>72</xdr:row>
      <xdr:rowOff>161925</xdr:rowOff>
    </xdr:from>
    <xdr:to>
      <xdr:col>14</xdr:col>
      <xdr:colOff>133350</xdr:colOff>
      <xdr:row>87</xdr:row>
      <xdr:rowOff>47625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workbookViewId="0">
      <selection activeCell="F3" sqref="F3"/>
    </sheetView>
  </sheetViews>
  <sheetFormatPr defaultRowHeight="15"/>
  <cols>
    <col min="1" max="11" width="9.140625" style="2"/>
    <col min="12" max="12" width="10.7109375" style="2" customWidth="1"/>
    <col min="13" max="13" width="9.140625" style="2"/>
    <col min="14" max="14" width="9.5703125" style="2" bestFit="1" customWidth="1"/>
  </cols>
  <sheetData>
    <row r="1" spans="1:13">
      <c r="A1" s="13" t="s">
        <v>28</v>
      </c>
      <c r="B1" s="14"/>
      <c r="C1" s="14"/>
      <c r="D1" s="14"/>
      <c r="E1" s="14"/>
      <c r="F1" s="14"/>
      <c r="H1" s="17" t="s">
        <v>42</v>
      </c>
    </row>
    <row r="2" spans="1:13">
      <c r="A2" s="7" t="s">
        <v>18</v>
      </c>
      <c r="B2" s="2">
        <v>0.1</v>
      </c>
      <c r="C2" s="2" t="s">
        <v>21</v>
      </c>
    </row>
    <row r="3" spans="1:13">
      <c r="A3" s="7" t="s">
        <v>19</v>
      </c>
      <c r="B3" s="2">
        <v>0.1</v>
      </c>
      <c r="C3" s="2" t="s">
        <v>12</v>
      </c>
    </row>
    <row r="4" spans="1:13">
      <c r="A4" s="7" t="s">
        <v>20</v>
      </c>
      <c r="B4" s="2">
        <v>1E-3</v>
      </c>
      <c r="C4" s="2" t="s">
        <v>16</v>
      </c>
    </row>
    <row r="5" spans="1:13">
      <c r="A5" s="7" t="s">
        <v>22</v>
      </c>
      <c r="B5" s="16">
        <f>SQRT(B4^2*2)</f>
        <v>1.414213562373095E-3</v>
      </c>
      <c r="C5" s="2" t="s">
        <v>16</v>
      </c>
    </row>
    <row r="6" spans="1:13">
      <c r="A6" s="7"/>
      <c r="B6" s="16"/>
    </row>
    <row r="7" spans="1:13">
      <c r="A7" s="4" t="s">
        <v>0</v>
      </c>
      <c r="B7" s="4" t="s">
        <v>1</v>
      </c>
      <c r="C7" s="4" t="s">
        <v>4</v>
      </c>
      <c r="D7" s="4" t="s">
        <v>5</v>
      </c>
      <c r="E7" s="4" t="s">
        <v>36</v>
      </c>
      <c r="F7" s="4" t="s">
        <v>37</v>
      </c>
      <c r="G7" s="4" t="s">
        <v>38</v>
      </c>
      <c r="H7" s="4" t="s">
        <v>6</v>
      </c>
      <c r="I7" s="4" t="s">
        <v>39</v>
      </c>
    </row>
    <row r="8" spans="1:13">
      <c r="A8" s="8" t="s">
        <v>16</v>
      </c>
      <c r="B8" s="8" t="s">
        <v>16</v>
      </c>
      <c r="C8" s="4" t="s">
        <v>12</v>
      </c>
      <c r="D8" s="4" t="s">
        <v>12</v>
      </c>
      <c r="E8" s="4" t="s">
        <v>12</v>
      </c>
      <c r="F8" s="4" t="s">
        <v>12</v>
      </c>
      <c r="G8" s="4" t="s">
        <v>12</v>
      </c>
      <c r="H8" s="4" t="s">
        <v>12</v>
      </c>
      <c r="I8" s="4" t="s">
        <v>12</v>
      </c>
    </row>
    <row r="9" spans="1:13">
      <c r="A9" s="5"/>
      <c r="B9" s="5"/>
      <c r="C9" s="4"/>
      <c r="D9" s="4"/>
      <c r="E9" s="4"/>
      <c r="F9" s="4"/>
      <c r="G9" s="4"/>
      <c r="H9" s="4" t="e">
        <f t="shared" ref="H9:H13" si="0">AVERAGE(C9:G9)</f>
        <v>#DIV/0!</v>
      </c>
      <c r="I9" s="4" t="e">
        <f ca="1">STDEV(C9:G9)/rad(5)</f>
        <v>#DIV/0!</v>
      </c>
    </row>
    <row r="10" spans="1:13">
      <c r="A10" s="5"/>
      <c r="B10" s="5"/>
      <c r="C10" s="4"/>
      <c r="D10" s="4"/>
      <c r="E10" s="4"/>
      <c r="F10" s="4"/>
      <c r="G10" s="4"/>
      <c r="H10" s="4" t="e">
        <f t="shared" si="0"/>
        <v>#DIV/0!</v>
      </c>
      <c r="I10" s="4" t="e">
        <f t="shared" ref="I10:I13" ca="1" si="1">STDEV(C10:G10)/rad(5)</f>
        <v>#DIV/0!</v>
      </c>
    </row>
    <row r="11" spans="1:13">
      <c r="A11" s="5"/>
      <c r="B11" s="5"/>
      <c r="C11" s="4"/>
      <c r="D11" s="4"/>
      <c r="E11" s="4"/>
      <c r="F11" s="4"/>
      <c r="G11" s="4"/>
      <c r="H11" s="4" t="e">
        <f t="shared" si="0"/>
        <v>#DIV/0!</v>
      </c>
      <c r="I11" s="4" t="e">
        <f t="shared" ca="1" si="1"/>
        <v>#DIV/0!</v>
      </c>
    </row>
    <row r="12" spans="1:13">
      <c r="A12" s="5"/>
      <c r="B12" s="5"/>
      <c r="C12" s="4"/>
      <c r="D12" s="4"/>
      <c r="E12" s="4"/>
      <c r="F12" s="4"/>
      <c r="G12" s="4"/>
      <c r="H12" s="4" t="e">
        <f t="shared" si="0"/>
        <v>#DIV/0!</v>
      </c>
      <c r="I12" s="4" t="e">
        <f t="shared" ca="1" si="1"/>
        <v>#DIV/0!</v>
      </c>
    </row>
    <row r="13" spans="1:13">
      <c r="A13" s="5"/>
      <c r="B13" s="5"/>
      <c r="C13" s="4"/>
      <c r="D13" s="4"/>
      <c r="E13" s="4"/>
      <c r="F13" s="4"/>
      <c r="G13" s="4"/>
      <c r="H13" s="4" t="e">
        <f t="shared" si="0"/>
        <v>#DIV/0!</v>
      </c>
      <c r="I13" s="4" t="e">
        <f t="shared" ca="1" si="1"/>
        <v>#DIV/0!</v>
      </c>
    </row>
    <row r="15" spans="1:13">
      <c r="A15" s="4" t="s">
        <v>0</v>
      </c>
      <c r="B15" s="4" t="s">
        <v>1</v>
      </c>
      <c r="C15" s="4" t="s">
        <v>2</v>
      </c>
      <c r="D15" s="4" t="s">
        <v>3</v>
      </c>
      <c r="E15" s="4" t="s">
        <v>11</v>
      </c>
      <c r="F15" s="4" t="s">
        <v>6</v>
      </c>
      <c r="G15" s="4" t="s">
        <v>23</v>
      </c>
      <c r="H15" s="4" t="s">
        <v>7</v>
      </c>
      <c r="I15" s="4" t="s">
        <v>13</v>
      </c>
      <c r="J15" s="4" t="s">
        <v>15</v>
      </c>
      <c r="K15" s="4" t="s">
        <v>8</v>
      </c>
      <c r="L15" s="4" t="s">
        <v>17</v>
      </c>
      <c r="M15" s="11" t="s">
        <v>26</v>
      </c>
    </row>
    <row r="16" spans="1:13">
      <c r="A16" s="8" t="s">
        <v>16</v>
      </c>
      <c r="B16" s="8" t="s">
        <v>16</v>
      </c>
      <c r="C16" s="8" t="s">
        <v>16</v>
      </c>
      <c r="D16" s="8" t="s">
        <v>10</v>
      </c>
      <c r="E16" s="8" t="s">
        <v>10</v>
      </c>
      <c r="F16" s="8" t="s">
        <v>12</v>
      </c>
      <c r="G16" s="8" t="s">
        <v>12</v>
      </c>
      <c r="H16" s="9" t="s">
        <v>40</v>
      </c>
      <c r="I16" s="9" t="s">
        <v>14</v>
      </c>
      <c r="J16" s="9" t="s">
        <v>14</v>
      </c>
      <c r="K16" s="9" t="s">
        <v>16</v>
      </c>
      <c r="L16" s="9" t="s">
        <v>16</v>
      </c>
      <c r="M16" s="12"/>
    </row>
    <row r="17" spans="1:14">
      <c r="A17" s="5">
        <f>A9</f>
        <v>0</v>
      </c>
      <c r="B17" s="5">
        <f>B9</f>
        <v>0</v>
      </c>
      <c r="C17" s="4">
        <f>A17+B17</f>
        <v>0</v>
      </c>
      <c r="D17" s="5">
        <f>(A17-B17)*9.81</f>
        <v>0</v>
      </c>
      <c r="E17" s="5" t="e">
        <f>$B$5/(A17-B17)*D17</f>
        <v>#DIV/0!</v>
      </c>
      <c r="F17" s="6" t="e">
        <f>H9</f>
        <v>#DIV/0!</v>
      </c>
      <c r="G17" s="6" t="e">
        <f ca="1">I9</f>
        <v>#DIV/0!</v>
      </c>
      <c r="H17" s="5">
        <v>0.51</v>
      </c>
      <c r="I17" s="5" t="e">
        <f>2*H17/F17^2</f>
        <v>#DIV/0!</v>
      </c>
      <c r="J17" s="5" t="e">
        <f ca="1">I17*($B$2/H17+2*G17/F17)</f>
        <v>#DIV/0!</v>
      </c>
      <c r="K17" s="5" t="e">
        <f>D17/I17</f>
        <v>#DIV/0!</v>
      </c>
      <c r="L17" s="5" t="e">
        <f ca="1">K17*(E17/D17+J17/I17)</f>
        <v>#DIV/0!</v>
      </c>
      <c r="M17" s="6" t="e">
        <f ca="1">L17/K17</f>
        <v>#DIV/0!</v>
      </c>
    </row>
    <row r="18" spans="1:14">
      <c r="A18" s="5">
        <f t="shared" ref="A18:B18" si="2">A10</f>
        <v>0</v>
      </c>
      <c r="B18" s="5">
        <f t="shared" si="2"/>
        <v>0</v>
      </c>
      <c r="C18" s="4">
        <f t="shared" ref="C18:C21" si="3">A18+B18</f>
        <v>0</v>
      </c>
      <c r="D18" s="5">
        <f t="shared" ref="D18:D21" si="4">(A18-B18)*9.81</f>
        <v>0</v>
      </c>
      <c r="E18" s="5" t="e">
        <f t="shared" ref="E18:E21" si="5">$B$5/(A18-B18)*D18</f>
        <v>#DIV/0!</v>
      </c>
      <c r="F18" s="6" t="e">
        <f t="shared" ref="F18:F21" si="6">H10</f>
        <v>#DIV/0!</v>
      </c>
      <c r="G18" s="6" t="e">
        <f t="shared" ref="G18:G21" ca="1" si="7">I10</f>
        <v>#DIV/0!</v>
      </c>
      <c r="H18" s="5">
        <v>0.51</v>
      </c>
      <c r="I18" s="5" t="e">
        <f t="shared" ref="I18:I21" si="8">2*H18/F18^2</f>
        <v>#DIV/0!</v>
      </c>
      <c r="J18" s="5" t="e">
        <f t="shared" ref="J18:J21" ca="1" si="9">I18*($B$2/H18+2*G18/F18)</f>
        <v>#DIV/0!</v>
      </c>
      <c r="K18" s="5" t="e">
        <f>D18/I18</f>
        <v>#DIV/0!</v>
      </c>
      <c r="L18" s="5" t="e">
        <f ca="1">K18*(E18/D18+J18/I18)</f>
        <v>#DIV/0!</v>
      </c>
      <c r="M18" s="6" t="e">
        <f t="shared" ref="M18:M21" ca="1" si="10">L18/K18</f>
        <v>#DIV/0!</v>
      </c>
    </row>
    <row r="19" spans="1:14">
      <c r="A19" s="5">
        <f t="shared" ref="A19:B19" si="11">A11</f>
        <v>0</v>
      </c>
      <c r="B19" s="5">
        <f t="shared" si="11"/>
        <v>0</v>
      </c>
      <c r="C19" s="4">
        <f t="shared" si="3"/>
        <v>0</v>
      </c>
      <c r="D19" s="5">
        <f t="shared" si="4"/>
        <v>0</v>
      </c>
      <c r="E19" s="5" t="e">
        <f t="shared" si="5"/>
        <v>#DIV/0!</v>
      </c>
      <c r="F19" s="6" t="e">
        <f t="shared" si="6"/>
        <v>#DIV/0!</v>
      </c>
      <c r="G19" s="6" t="e">
        <f t="shared" ca="1" si="7"/>
        <v>#DIV/0!</v>
      </c>
      <c r="H19" s="5">
        <v>0.51</v>
      </c>
      <c r="I19" s="5" t="e">
        <f t="shared" si="8"/>
        <v>#DIV/0!</v>
      </c>
      <c r="J19" s="5" t="e">
        <f t="shared" ca="1" si="9"/>
        <v>#DIV/0!</v>
      </c>
      <c r="K19" s="5" t="e">
        <f>D19/I19</f>
        <v>#DIV/0!</v>
      </c>
      <c r="L19" s="5" t="e">
        <f ca="1">K19*(E19/D19+J19/I19)</f>
        <v>#DIV/0!</v>
      </c>
      <c r="M19" s="6" t="e">
        <f t="shared" ca="1" si="10"/>
        <v>#DIV/0!</v>
      </c>
    </row>
    <row r="20" spans="1:14">
      <c r="A20" s="5">
        <f t="shared" ref="A20:B20" si="12">A12</f>
        <v>0</v>
      </c>
      <c r="B20" s="5">
        <f t="shared" si="12"/>
        <v>0</v>
      </c>
      <c r="C20" s="4">
        <f t="shared" si="3"/>
        <v>0</v>
      </c>
      <c r="D20" s="5">
        <f t="shared" si="4"/>
        <v>0</v>
      </c>
      <c r="E20" s="5" t="e">
        <f t="shared" si="5"/>
        <v>#DIV/0!</v>
      </c>
      <c r="F20" s="6" t="e">
        <f t="shared" si="6"/>
        <v>#DIV/0!</v>
      </c>
      <c r="G20" s="6" t="e">
        <f t="shared" ca="1" si="7"/>
        <v>#DIV/0!</v>
      </c>
      <c r="H20" s="5">
        <v>0.51</v>
      </c>
      <c r="I20" s="5" t="e">
        <f t="shared" si="8"/>
        <v>#DIV/0!</v>
      </c>
      <c r="J20" s="5" t="e">
        <f t="shared" ca="1" si="9"/>
        <v>#DIV/0!</v>
      </c>
      <c r="K20" s="5" t="e">
        <f>D20/I20</f>
        <v>#DIV/0!</v>
      </c>
      <c r="L20" s="5" t="e">
        <f ca="1">K20*(E20/D20+J20/I20)</f>
        <v>#DIV/0!</v>
      </c>
      <c r="M20" s="6" t="e">
        <f t="shared" ca="1" si="10"/>
        <v>#DIV/0!</v>
      </c>
    </row>
    <row r="21" spans="1:14">
      <c r="A21" s="5">
        <f t="shared" ref="A21:B21" si="13">A13</f>
        <v>0</v>
      </c>
      <c r="B21" s="5">
        <f t="shared" si="13"/>
        <v>0</v>
      </c>
      <c r="C21" s="4">
        <f t="shared" si="3"/>
        <v>0</v>
      </c>
      <c r="D21" s="5">
        <f t="shared" si="4"/>
        <v>0</v>
      </c>
      <c r="E21" s="5" t="e">
        <f t="shared" si="5"/>
        <v>#DIV/0!</v>
      </c>
      <c r="F21" s="6" t="e">
        <f t="shared" si="6"/>
        <v>#DIV/0!</v>
      </c>
      <c r="G21" s="6" t="e">
        <f t="shared" ca="1" si="7"/>
        <v>#DIV/0!</v>
      </c>
      <c r="H21" s="5">
        <v>0.51</v>
      </c>
      <c r="I21" s="5" t="e">
        <f t="shared" si="8"/>
        <v>#DIV/0!</v>
      </c>
      <c r="J21" s="5" t="e">
        <f t="shared" ca="1" si="9"/>
        <v>#DIV/0!</v>
      </c>
      <c r="K21" s="5" t="e">
        <f>D21/I21</f>
        <v>#DIV/0!</v>
      </c>
      <c r="L21" s="5" t="e">
        <f ca="1">K21*(E21/D21+J21/I21)</f>
        <v>#DIV/0!</v>
      </c>
      <c r="M21" s="6" t="e">
        <f t="shared" ca="1" si="10"/>
        <v>#DIV/0!</v>
      </c>
    </row>
    <row r="24" spans="1:14">
      <c r="J24" s="2" t="s">
        <v>24</v>
      </c>
      <c r="K24" s="1" t="e">
        <f>AVERAGE(K17:K21)</f>
        <v>#DIV/0!</v>
      </c>
      <c r="L24" s="2" t="s">
        <v>25</v>
      </c>
      <c r="M24" s="1" t="e">
        <f>STDEV(K17:K21)/(SQRT(COUNTA(K17:K21)))</f>
        <v>#DIV/0!</v>
      </c>
      <c r="N24" s="18" t="s">
        <v>16</v>
      </c>
    </row>
    <row r="26" spans="1:14">
      <c r="J26" s="2" t="s">
        <v>27</v>
      </c>
      <c r="K26" s="10" t="e">
        <f>M24/K24</f>
        <v>#DIV/0!</v>
      </c>
    </row>
    <row r="28" spans="1:14">
      <c r="J28" s="2" t="s">
        <v>34</v>
      </c>
      <c r="L28" s="3" t="e">
        <f>ABS(K24-C17)/C17*100</f>
        <v>#DIV/0!</v>
      </c>
      <c r="M28" s="2" t="s">
        <v>35</v>
      </c>
    </row>
    <row r="38" spans="1:9">
      <c r="H38" s="17" t="s">
        <v>41</v>
      </c>
    </row>
    <row r="40" spans="1:9">
      <c r="A40" s="4" t="s">
        <v>0</v>
      </c>
      <c r="B40" s="4" t="s">
        <v>1</v>
      </c>
      <c r="C40" s="4" t="s">
        <v>4</v>
      </c>
      <c r="D40" s="4" t="s">
        <v>5</v>
      </c>
      <c r="E40" s="4" t="s">
        <v>36</v>
      </c>
      <c r="F40" s="4" t="s">
        <v>37</v>
      </c>
      <c r="G40" s="4" t="s">
        <v>38</v>
      </c>
      <c r="H40" s="4" t="s">
        <v>6</v>
      </c>
      <c r="I40" s="4" t="s">
        <v>39</v>
      </c>
    </row>
    <row r="41" spans="1:9">
      <c r="A41" s="8" t="s">
        <v>16</v>
      </c>
      <c r="B41" s="8" t="s">
        <v>16</v>
      </c>
      <c r="C41" s="4" t="s">
        <v>12</v>
      </c>
      <c r="D41" s="4" t="s">
        <v>12</v>
      </c>
      <c r="E41" s="4" t="s">
        <v>12</v>
      </c>
      <c r="F41" s="4" t="s">
        <v>12</v>
      </c>
      <c r="G41" s="4" t="s">
        <v>12</v>
      </c>
      <c r="H41" s="4" t="s">
        <v>12</v>
      </c>
      <c r="I41" s="4" t="s">
        <v>12</v>
      </c>
    </row>
    <row r="42" spans="1:9">
      <c r="A42" s="5"/>
      <c r="B42" s="5"/>
      <c r="C42" s="4"/>
      <c r="D42" s="4"/>
      <c r="E42" s="4"/>
      <c r="F42" s="4"/>
      <c r="G42" s="4"/>
      <c r="H42" s="4" t="e">
        <f t="shared" ref="H42:H46" si="14">AVERAGE(C42:G42)</f>
        <v>#DIV/0!</v>
      </c>
      <c r="I42" s="4" t="e">
        <f ca="1">STDEV(C42:G42)/rad(5)</f>
        <v>#DIV/0!</v>
      </c>
    </row>
    <row r="43" spans="1:9">
      <c r="A43" s="5"/>
      <c r="B43" s="5"/>
      <c r="C43" s="4"/>
      <c r="D43" s="4"/>
      <c r="E43" s="4"/>
      <c r="F43" s="4"/>
      <c r="G43" s="4"/>
      <c r="H43" s="4" t="e">
        <f t="shared" si="14"/>
        <v>#DIV/0!</v>
      </c>
      <c r="I43" s="4" t="e">
        <f t="shared" ref="I43:I46" ca="1" si="15">STDEV(C43:G43)/rad(5)</f>
        <v>#DIV/0!</v>
      </c>
    </row>
    <row r="44" spans="1:9">
      <c r="A44" s="5"/>
      <c r="B44" s="5"/>
      <c r="C44" s="4"/>
      <c r="D44" s="4"/>
      <c r="E44" s="4"/>
      <c r="F44" s="4"/>
      <c r="G44" s="4"/>
      <c r="H44" s="4" t="e">
        <f t="shared" si="14"/>
        <v>#DIV/0!</v>
      </c>
      <c r="I44" s="4" t="e">
        <f t="shared" ca="1" si="15"/>
        <v>#DIV/0!</v>
      </c>
    </row>
    <row r="45" spans="1:9">
      <c r="A45" s="5"/>
      <c r="B45" s="5"/>
      <c r="C45" s="4"/>
      <c r="D45" s="4"/>
      <c r="E45" s="4"/>
      <c r="F45" s="4"/>
      <c r="G45" s="4"/>
      <c r="H45" s="4" t="e">
        <f t="shared" si="14"/>
        <v>#DIV/0!</v>
      </c>
      <c r="I45" s="4" t="e">
        <f t="shared" ca="1" si="15"/>
        <v>#DIV/0!</v>
      </c>
    </row>
    <row r="46" spans="1:9">
      <c r="A46" s="5"/>
      <c r="B46" s="5"/>
      <c r="C46" s="4"/>
      <c r="D46" s="4"/>
      <c r="E46" s="4"/>
      <c r="F46" s="4"/>
      <c r="G46" s="4"/>
      <c r="H46" s="4" t="e">
        <f t="shared" si="14"/>
        <v>#DIV/0!</v>
      </c>
      <c r="I46" s="4" t="e">
        <f t="shared" ca="1" si="15"/>
        <v>#DIV/0!</v>
      </c>
    </row>
    <row r="49" spans="1:14">
      <c r="A49" s="4" t="s">
        <v>0</v>
      </c>
      <c r="B49" s="4" t="s">
        <v>1</v>
      </c>
      <c r="C49" s="4" t="s">
        <v>2</v>
      </c>
      <c r="D49" s="4" t="s">
        <v>3</v>
      </c>
      <c r="E49" s="4" t="s">
        <v>11</v>
      </c>
      <c r="F49" s="4" t="s">
        <v>6</v>
      </c>
      <c r="G49" s="4" t="s">
        <v>23</v>
      </c>
      <c r="H49" s="4" t="s">
        <v>7</v>
      </c>
      <c r="I49" s="4" t="s">
        <v>13</v>
      </c>
      <c r="J49" s="4" t="s">
        <v>15</v>
      </c>
      <c r="K49" s="4" t="s">
        <v>29</v>
      </c>
      <c r="L49" s="4" t="s">
        <v>30</v>
      </c>
      <c r="M49" s="11" t="s">
        <v>26</v>
      </c>
    </row>
    <row r="50" spans="1:14">
      <c r="A50" s="8" t="s">
        <v>16</v>
      </c>
      <c r="B50" s="8" t="s">
        <v>16</v>
      </c>
      <c r="C50" s="8" t="s">
        <v>16</v>
      </c>
      <c r="D50" s="8" t="s">
        <v>10</v>
      </c>
      <c r="E50" s="8" t="s">
        <v>10</v>
      </c>
      <c r="F50" s="8" t="s">
        <v>12</v>
      </c>
      <c r="G50" s="8" t="s">
        <v>12</v>
      </c>
      <c r="H50" s="9" t="s">
        <v>40</v>
      </c>
      <c r="I50" s="9" t="s">
        <v>14</v>
      </c>
      <c r="J50" s="9" t="s">
        <v>14</v>
      </c>
      <c r="K50" s="9" t="s">
        <v>10</v>
      </c>
      <c r="L50" s="9" t="s">
        <v>10</v>
      </c>
      <c r="M50" s="12"/>
    </row>
    <row r="51" spans="1:14">
      <c r="A51" s="5">
        <f>A42</f>
        <v>0</v>
      </c>
      <c r="B51" s="5">
        <f>B42</f>
        <v>0</v>
      </c>
      <c r="C51" s="4">
        <f>A51+B51</f>
        <v>0</v>
      </c>
      <c r="D51" s="5">
        <f>(A51-B51)*9.81</f>
        <v>0</v>
      </c>
      <c r="E51" s="5" t="e">
        <f>$B$5/(A51-B51)*D51</f>
        <v>#DIV/0!</v>
      </c>
      <c r="F51" s="6" t="e">
        <f>H42</f>
        <v>#DIV/0!</v>
      </c>
      <c r="G51" s="6" t="e">
        <f ca="1">I42</f>
        <v>#DIV/0!</v>
      </c>
      <c r="H51" s="5"/>
      <c r="I51" s="5" t="e">
        <f>2*H51/F51^2</f>
        <v>#DIV/0!</v>
      </c>
      <c r="J51" s="5" t="e">
        <f ca="1">I51*($B$2/H51+2*G51/F51)</f>
        <v>#DIV/0!</v>
      </c>
      <c r="K51" s="5" t="e">
        <f>C51*I51</f>
        <v>#DIV/0!</v>
      </c>
      <c r="L51" s="5" t="e">
        <f ca="1">K51*($B$5/C51+J51/I51)</f>
        <v>#DIV/0!</v>
      </c>
      <c r="M51" s="6" t="e">
        <f ca="1">L51/K51</f>
        <v>#DIV/0!</v>
      </c>
    </row>
    <row r="52" spans="1:14">
      <c r="A52" s="5">
        <f t="shared" ref="A52:B52" si="16">A43</f>
        <v>0</v>
      </c>
      <c r="B52" s="5">
        <f t="shared" si="16"/>
        <v>0</v>
      </c>
      <c r="C52" s="4">
        <f t="shared" ref="C52:C55" si="17">A52+B52</f>
        <v>0</v>
      </c>
      <c r="D52" s="5">
        <f t="shared" ref="D52:D55" si="18">(A52-B52)*9.81</f>
        <v>0</v>
      </c>
      <c r="E52" s="5" t="e">
        <f t="shared" ref="E52:E55" si="19">$B$5/(A52-B52)*D52</f>
        <v>#DIV/0!</v>
      </c>
      <c r="F52" s="6" t="e">
        <f t="shared" ref="F52:G52" si="20">H43</f>
        <v>#DIV/0!</v>
      </c>
      <c r="G52" s="6" t="e">
        <f t="shared" ca="1" si="20"/>
        <v>#DIV/0!</v>
      </c>
      <c r="H52" s="5"/>
      <c r="I52" s="5" t="e">
        <f t="shared" ref="I52:I55" si="21">2*H52/F52^2</f>
        <v>#DIV/0!</v>
      </c>
      <c r="J52" s="5" t="e">
        <f t="shared" ref="J52:J55" ca="1" si="22">I52*($B$2/H52+2*G52/F52)</f>
        <v>#DIV/0!</v>
      </c>
      <c r="K52" s="5" t="e">
        <f t="shared" ref="K52:K55" si="23">C52*I52</f>
        <v>#DIV/0!</v>
      </c>
      <c r="L52" s="5" t="e">
        <f ca="1">K52*($B$5/C52+J52/I52)</f>
        <v>#DIV/0!</v>
      </c>
      <c r="M52" s="6" t="e">
        <f t="shared" ref="M52:M55" ca="1" si="24">L52/K52</f>
        <v>#DIV/0!</v>
      </c>
    </row>
    <row r="53" spans="1:14">
      <c r="A53" s="5">
        <f t="shared" ref="A53:B53" si="25">A44</f>
        <v>0</v>
      </c>
      <c r="B53" s="5">
        <f t="shared" si="25"/>
        <v>0</v>
      </c>
      <c r="C53" s="4">
        <f t="shared" si="17"/>
        <v>0</v>
      </c>
      <c r="D53" s="5">
        <f t="shared" si="18"/>
        <v>0</v>
      </c>
      <c r="E53" s="5" t="e">
        <f t="shared" si="19"/>
        <v>#DIV/0!</v>
      </c>
      <c r="F53" s="6" t="e">
        <f t="shared" ref="F53:G53" si="26">H44</f>
        <v>#DIV/0!</v>
      </c>
      <c r="G53" s="6" t="e">
        <f t="shared" ca="1" si="26"/>
        <v>#DIV/0!</v>
      </c>
      <c r="H53" s="5"/>
      <c r="I53" s="5" t="e">
        <f t="shared" si="21"/>
        <v>#DIV/0!</v>
      </c>
      <c r="J53" s="5" t="e">
        <f t="shared" ca="1" si="22"/>
        <v>#DIV/0!</v>
      </c>
      <c r="K53" s="5" t="e">
        <f t="shared" si="23"/>
        <v>#DIV/0!</v>
      </c>
      <c r="L53" s="5" t="e">
        <f ca="1">K53*($B$5/C53+J53/I53)</f>
        <v>#DIV/0!</v>
      </c>
      <c r="M53" s="6" t="e">
        <f t="shared" ca="1" si="24"/>
        <v>#DIV/0!</v>
      </c>
    </row>
    <row r="54" spans="1:14">
      <c r="A54" s="5">
        <f t="shared" ref="A54:B54" si="27">A45</f>
        <v>0</v>
      </c>
      <c r="B54" s="5">
        <f t="shared" si="27"/>
        <v>0</v>
      </c>
      <c r="C54" s="4">
        <f t="shared" si="17"/>
        <v>0</v>
      </c>
      <c r="D54" s="5">
        <f t="shared" si="18"/>
        <v>0</v>
      </c>
      <c r="E54" s="5" t="e">
        <f t="shared" si="19"/>
        <v>#DIV/0!</v>
      </c>
      <c r="F54" s="6" t="e">
        <f t="shared" ref="F54:G54" si="28">H45</f>
        <v>#DIV/0!</v>
      </c>
      <c r="G54" s="6" t="e">
        <f t="shared" ca="1" si="28"/>
        <v>#DIV/0!</v>
      </c>
      <c r="H54" s="5"/>
      <c r="I54" s="5" t="e">
        <f t="shared" si="21"/>
        <v>#DIV/0!</v>
      </c>
      <c r="J54" s="5" t="e">
        <f t="shared" ca="1" si="22"/>
        <v>#DIV/0!</v>
      </c>
      <c r="K54" s="5" t="e">
        <f t="shared" si="23"/>
        <v>#DIV/0!</v>
      </c>
      <c r="L54" s="5" t="e">
        <f ca="1">K54*($B$5/C54+J54/I54)</f>
        <v>#DIV/0!</v>
      </c>
      <c r="M54" s="6" t="e">
        <f t="shared" ca="1" si="24"/>
        <v>#DIV/0!</v>
      </c>
    </row>
    <row r="55" spans="1:14">
      <c r="A55" s="5">
        <f t="shared" ref="A55:B55" si="29">A46</f>
        <v>0</v>
      </c>
      <c r="B55" s="5">
        <f t="shared" si="29"/>
        <v>0</v>
      </c>
      <c r="C55" s="4">
        <f t="shared" si="17"/>
        <v>0</v>
      </c>
      <c r="D55" s="5">
        <f t="shared" si="18"/>
        <v>0</v>
      </c>
      <c r="E55" s="5" t="e">
        <f t="shared" si="19"/>
        <v>#DIV/0!</v>
      </c>
      <c r="F55" s="6" t="e">
        <f t="shared" ref="F55:G55" si="30">H46</f>
        <v>#DIV/0!</v>
      </c>
      <c r="G55" s="6" t="e">
        <f t="shared" ca="1" si="30"/>
        <v>#DIV/0!</v>
      </c>
      <c r="H55" s="5"/>
      <c r="I55" s="5" t="e">
        <f t="shared" si="21"/>
        <v>#DIV/0!</v>
      </c>
      <c r="J55" s="5" t="e">
        <f t="shared" ca="1" si="22"/>
        <v>#DIV/0!</v>
      </c>
      <c r="K55" s="5" t="e">
        <f t="shared" si="23"/>
        <v>#DIV/0!</v>
      </c>
      <c r="L55" s="5" t="e">
        <f ca="1">K55*($B$5/C55+J55/I55)</f>
        <v>#DIV/0!</v>
      </c>
      <c r="M55" s="6" t="e">
        <f t="shared" ca="1" si="24"/>
        <v>#DIV/0!</v>
      </c>
    </row>
    <row r="58" spans="1:14">
      <c r="J58" s="15" t="s">
        <v>31</v>
      </c>
      <c r="K58" s="1" t="e">
        <f>AVERAGE(K51:K55)</f>
        <v>#DIV/0!</v>
      </c>
      <c r="L58" s="2" t="s">
        <v>25</v>
      </c>
      <c r="M58" s="1" t="e">
        <f>STDEV(K51:K55)/(SQRT(COUNTA(K51:K55)))</f>
        <v>#DIV/0!</v>
      </c>
      <c r="N58" s="18" t="s">
        <v>10</v>
      </c>
    </row>
    <row r="60" spans="1:14">
      <c r="J60" s="2" t="s">
        <v>27</v>
      </c>
      <c r="K60" s="1" t="e">
        <f>M58/K58</f>
        <v>#DIV/0!</v>
      </c>
    </row>
    <row r="62" spans="1:14">
      <c r="J62" s="2" t="s">
        <v>34</v>
      </c>
      <c r="L62" s="3" t="e">
        <f>ABS(K58-D51)/D51*100</f>
        <v>#DIV/0!</v>
      </c>
      <c r="M62" s="2" t="s">
        <v>35</v>
      </c>
    </row>
    <row r="74" spans="2:3">
      <c r="B74" s="4" t="s">
        <v>32</v>
      </c>
      <c r="C74" s="4" t="s">
        <v>2</v>
      </c>
    </row>
    <row r="75" spans="2:3">
      <c r="B75" s="4" t="s">
        <v>33</v>
      </c>
      <c r="C75" s="4" t="s">
        <v>9</v>
      </c>
    </row>
    <row r="76" spans="2:3">
      <c r="B76" s="6" t="e">
        <f>1/I51</f>
        <v>#DIV/0!</v>
      </c>
      <c r="C76" s="4">
        <f>C51</f>
        <v>0</v>
      </c>
    </row>
    <row r="77" spans="2:3">
      <c r="B77" s="6" t="e">
        <f>1/I52</f>
        <v>#DIV/0!</v>
      </c>
      <c r="C77" s="4">
        <f t="shared" ref="C77:C80" si="31">C52</f>
        <v>0</v>
      </c>
    </row>
    <row r="78" spans="2:3">
      <c r="B78" s="6" t="e">
        <f>1/I53</f>
        <v>#DIV/0!</v>
      </c>
      <c r="C78" s="4">
        <f t="shared" si="31"/>
        <v>0</v>
      </c>
    </row>
    <row r="79" spans="2:3">
      <c r="B79" s="6" t="e">
        <f>1/I54</f>
        <v>#DIV/0!</v>
      </c>
      <c r="C79" s="4">
        <f t="shared" si="31"/>
        <v>0</v>
      </c>
    </row>
    <row r="80" spans="2:3">
      <c r="B80" s="6" t="e">
        <f>1/I55</f>
        <v>#DIV/0!</v>
      </c>
      <c r="C80" s="4">
        <f t="shared" si="31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Arvati G.P. Brunetto</dc:creator>
  <cp:lastModifiedBy>S. Arvati G.P. Brunetto</cp:lastModifiedBy>
  <dcterms:created xsi:type="dcterms:W3CDTF">2014-04-08T11:37:21Z</dcterms:created>
  <dcterms:modified xsi:type="dcterms:W3CDTF">2015-12-12T08:27:25Z</dcterms:modified>
</cp:coreProperties>
</file>